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1E16A21F-F76B-416D-83A6-4A393C2AF3D4}" xr6:coauthVersionLast="47" xr6:coauthVersionMax="47" xr10:uidLastSave="{00000000-0000-0000-0000-000000000000}"/>
  <bookViews>
    <workbookView xWindow="14565" yWindow="105" windowWidth="24015" windowHeight="14595" tabRatio="859" firstSheet="3" activeTab="4"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3" r:id="rId11"/>
    <sheet name="8. Общие сведения" sheetId="12" r:id="rId12"/>
  </sheets>
  <definedNames>
    <definedName name="Z_222FB211_2350_420C_BFE4_9DA8C9194F22_.wvu.Cols" localSheetId="7" hidden="1">'5. анализ эконом эфф'!$E:$AJ</definedName>
    <definedName name="Z_222FB211_2350_420C_BFE4_9DA8C9194F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222FB211_2350_420C_BFE4_9DA8C9194F22_.wvu.PrintArea" localSheetId="0" hidden="1">'1. паспорт местоположение'!$A$1:$C$49</definedName>
    <definedName name="Z_222FB211_2350_420C_BFE4_9DA8C9194F22_.wvu.PrintArea" localSheetId="1" hidden="1">'2. паспорт  ТП'!$A$1:$S$29</definedName>
    <definedName name="Z_222FB211_2350_420C_BFE4_9DA8C9194F22_.wvu.PrintArea" localSheetId="2" hidden="1">'3.1. паспорт Техсостояние ПС'!$A$2:$T$42</definedName>
    <definedName name="Z_222FB211_2350_420C_BFE4_9DA8C9194F22_.wvu.PrintArea" localSheetId="3" hidden="1">'3.2 паспорт Техсостояние ЛЭП'!$A$1:$AA$25</definedName>
    <definedName name="Z_222FB211_2350_420C_BFE4_9DA8C9194F22_.wvu.PrintArea" localSheetId="4" hidden="1">'3.3 паспорт описание'!$A$1:$C$30</definedName>
    <definedName name="Z_222FB211_2350_420C_BFE4_9DA8C9194F22_.wvu.PrintArea" localSheetId="5" hidden="1">'3.4. Паспорт надежность'!$A$1:$Z$33</definedName>
    <definedName name="Z_222FB211_2350_420C_BFE4_9DA8C9194F22_.wvu.PrintArea" localSheetId="6" hidden="1">'4. паспортбюджет'!$A$1:$O$22</definedName>
    <definedName name="Z_222FB211_2350_420C_BFE4_9DA8C9194F22_.wvu.PrintArea" localSheetId="8" hidden="1">'6.1. Паспорт сетевой график'!$A$1:$J$54</definedName>
    <definedName name="Z_222FB211_2350_420C_BFE4_9DA8C9194F22_.wvu.PrintArea" localSheetId="9" hidden="1">'6.2. Паспорт фин осв ввод'!$A$1:$AG$37</definedName>
    <definedName name="Z_222FB211_2350_420C_BFE4_9DA8C9194F22_.wvu.PrintTitles" localSheetId="0" hidden="1">'1. паспорт местоположение'!$21:$21</definedName>
    <definedName name="Z_222FB211_2350_420C_BFE4_9DA8C9194F22_.wvu.PrintTitles" localSheetId="1" hidden="1">'2. паспорт  ТП'!$21:$21</definedName>
    <definedName name="Z_222FB211_2350_420C_BFE4_9DA8C9194F22_.wvu.PrintTitles" localSheetId="4" hidden="1">'3.3 паспорт описание'!$21:$21</definedName>
    <definedName name="Z_222FB211_2350_420C_BFE4_9DA8C9194F22_.wvu.PrintTitles" localSheetId="6" hidden="1">'4. паспортбюджет'!$21:$21</definedName>
    <definedName name="Z_82706164_65D5_46C6_A482_3CEC2F6F0B86_.wvu.Cols" localSheetId="7" hidden="1">'5. анализ эконом эфф'!$E:$AJ</definedName>
    <definedName name="Z_82706164_65D5_46C6_A482_3CEC2F6F0B86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82706164_65D5_46C6_A482_3CEC2F6F0B86_.wvu.PrintArea" localSheetId="0" hidden="1">'1. паспорт местоположение'!$A$1:$C$49</definedName>
    <definedName name="Z_82706164_65D5_46C6_A482_3CEC2F6F0B86_.wvu.PrintArea" localSheetId="1" hidden="1">'2. паспорт  ТП'!$A$1:$S$29</definedName>
    <definedName name="Z_82706164_65D5_46C6_A482_3CEC2F6F0B86_.wvu.PrintArea" localSheetId="2" hidden="1">'3.1. паспорт Техсостояние ПС'!$A$2:$T$42</definedName>
    <definedName name="Z_82706164_65D5_46C6_A482_3CEC2F6F0B86_.wvu.PrintArea" localSheetId="3" hidden="1">'3.2 паспорт Техсостояние ЛЭП'!$A$1:$AA$25</definedName>
    <definedName name="Z_82706164_65D5_46C6_A482_3CEC2F6F0B86_.wvu.PrintArea" localSheetId="4" hidden="1">'3.3 паспорт описание'!$A$1:$C$30</definedName>
    <definedName name="Z_82706164_65D5_46C6_A482_3CEC2F6F0B86_.wvu.PrintArea" localSheetId="5" hidden="1">'3.4. Паспорт надежность'!$A$1:$Z$33</definedName>
    <definedName name="Z_82706164_65D5_46C6_A482_3CEC2F6F0B86_.wvu.PrintArea" localSheetId="6" hidden="1">'4. паспортбюджет'!$A$1:$O$22</definedName>
    <definedName name="Z_82706164_65D5_46C6_A482_3CEC2F6F0B86_.wvu.PrintArea" localSheetId="8" hidden="1">'6.1. Паспорт сетевой график'!$A$1:$J$54</definedName>
    <definedName name="Z_82706164_65D5_46C6_A482_3CEC2F6F0B86_.wvu.PrintArea" localSheetId="9" hidden="1">'6.2. Паспорт фин осв ввод'!$A$1:$AG$37</definedName>
    <definedName name="Z_82706164_65D5_46C6_A482_3CEC2F6F0B86_.wvu.PrintTitles" localSheetId="0" hidden="1">'1. паспорт местоположение'!$21:$21</definedName>
    <definedName name="Z_82706164_65D5_46C6_A482_3CEC2F6F0B86_.wvu.PrintTitles" localSheetId="1" hidden="1">'2. паспорт  ТП'!$21:$21</definedName>
    <definedName name="Z_82706164_65D5_46C6_A482_3CEC2F6F0B86_.wvu.PrintTitles" localSheetId="4" hidden="1">'3.3 паспорт описание'!$21:$21</definedName>
    <definedName name="Z_82706164_65D5_46C6_A482_3CEC2F6F0B86_.wvu.PrintTitles" localSheetId="6" hidden="1">'4. паспортбюджет'!$21:$21</definedName>
    <definedName name="Z_B2156467_DABD_4AFC_BC18_E275263FEE82_.wvu.Cols" localSheetId="7" hidden="1">'5. анализ эконом эфф'!$E:$AJ</definedName>
    <definedName name="Z_B2156467_DABD_4AFC_BC18_E275263FEE8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B2156467_DABD_4AFC_BC18_E275263FEE82_.wvu.PrintArea" localSheetId="0" hidden="1">'1. паспорт местоположение'!$A$1:$C$49</definedName>
    <definedName name="Z_B2156467_DABD_4AFC_BC18_E275263FEE82_.wvu.PrintArea" localSheetId="1" hidden="1">'2. паспорт  ТП'!$A$1:$S$29</definedName>
    <definedName name="Z_B2156467_DABD_4AFC_BC18_E275263FEE82_.wvu.PrintArea" localSheetId="2" hidden="1">'3.1. паспорт Техсостояние ПС'!$A$2:$T$42</definedName>
    <definedName name="Z_B2156467_DABD_4AFC_BC18_E275263FEE82_.wvu.PrintArea" localSheetId="3" hidden="1">'3.2 паспорт Техсостояние ЛЭП'!$A$1:$AA$25</definedName>
    <definedName name="Z_B2156467_DABD_4AFC_BC18_E275263FEE82_.wvu.PrintArea" localSheetId="4" hidden="1">'3.3 паспорт описание'!$A$1:$C$30</definedName>
    <definedName name="Z_B2156467_DABD_4AFC_BC18_E275263FEE82_.wvu.PrintArea" localSheetId="5" hidden="1">'3.4. Паспорт надежность'!$A$1:$Z$33</definedName>
    <definedName name="Z_B2156467_DABD_4AFC_BC18_E275263FEE82_.wvu.PrintArea" localSheetId="6" hidden="1">'4. паспортбюджет'!$A$1:$O$22</definedName>
    <definedName name="Z_B2156467_DABD_4AFC_BC18_E275263FEE82_.wvu.PrintArea" localSheetId="8" hidden="1">'6.1. Паспорт сетевой график'!$A$1:$J$54</definedName>
    <definedName name="Z_B2156467_DABD_4AFC_BC18_E275263FEE82_.wvu.PrintArea" localSheetId="9" hidden="1">'6.2. Паспорт фин осв ввод'!$A$1:$AG$37</definedName>
    <definedName name="Z_B2156467_DABD_4AFC_BC18_E275263FEE82_.wvu.PrintTitles" localSheetId="0" hidden="1">'1. паспорт местоположение'!$21:$21</definedName>
    <definedName name="Z_B2156467_DABD_4AFC_BC18_E275263FEE82_.wvu.PrintTitles" localSheetId="1" hidden="1">'2. паспорт  ТП'!$21:$21</definedName>
    <definedName name="Z_B2156467_DABD_4AFC_BC18_E275263FEE82_.wvu.PrintTitles" localSheetId="4" hidden="1">'3.3 паспорт описание'!$21:$21</definedName>
    <definedName name="Z_B2156467_DABD_4AFC_BC18_E275263FEE82_.wvu.PrintTitles" localSheetId="6" hidden="1">'4. паспортбюджет'!$21:$21</definedName>
    <definedName name="Z_DE20B92D_B76C_4570_8CA1_DE4EE8DD0822_.wvu.Cols" localSheetId="7" hidden="1">'5. анализ эконом эфф'!$E:$AJ</definedName>
    <definedName name="Z_DE20B92D_B76C_4570_8CA1_DE4EE8DD08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DE20B92D_B76C_4570_8CA1_DE4EE8DD0822_.wvu.PrintArea" localSheetId="0" hidden="1">'1. паспорт местоположение'!$A$1:$C$49</definedName>
    <definedName name="Z_DE20B92D_B76C_4570_8CA1_DE4EE8DD0822_.wvu.PrintArea" localSheetId="1" hidden="1">'2. паспорт  ТП'!$A$1:$S$29</definedName>
    <definedName name="Z_DE20B92D_B76C_4570_8CA1_DE4EE8DD0822_.wvu.PrintArea" localSheetId="2" hidden="1">'3.1. паспорт Техсостояние ПС'!$A$2:$T$42</definedName>
    <definedName name="Z_DE20B92D_B76C_4570_8CA1_DE4EE8DD0822_.wvu.PrintArea" localSheetId="3" hidden="1">'3.2 паспорт Техсостояние ЛЭП'!$A$1:$AA$25</definedName>
    <definedName name="Z_DE20B92D_B76C_4570_8CA1_DE4EE8DD0822_.wvu.PrintArea" localSheetId="4" hidden="1">'3.3 паспорт описание'!$A$1:$C$30</definedName>
    <definedName name="Z_DE20B92D_B76C_4570_8CA1_DE4EE8DD0822_.wvu.PrintArea" localSheetId="5" hidden="1">'3.4. Паспорт надежность'!$A$1:$Z$33</definedName>
    <definedName name="Z_DE20B92D_B76C_4570_8CA1_DE4EE8DD0822_.wvu.PrintArea" localSheetId="6" hidden="1">'4. паспортбюджет'!$A$1:$O$22</definedName>
    <definedName name="Z_DE20B92D_B76C_4570_8CA1_DE4EE8DD0822_.wvu.PrintArea" localSheetId="8" hidden="1">'6.1. Паспорт сетевой график'!$A$1:$J$54</definedName>
    <definedName name="Z_DE20B92D_B76C_4570_8CA1_DE4EE8DD0822_.wvu.PrintArea" localSheetId="9" hidden="1">'6.2. Паспорт фин осв ввод'!$A$1:$AG$37</definedName>
    <definedName name="Z_DE20B92D_B76C_4570_8CA1_DE4EE8DD0822_.wvu.PrintTitles" localSheetId="0" hidden="1">'1. паспорт местоположение'!$21:$21</definedName>
    <definedName name="Z_DE20B92D_B76C_4570_8CA1_DE4EE8DD0822_.wvu.PrintTitles" localSheetId="1" hidden="1">'2. паспорт  ТП'!$21:$21</definedName>
    <definedName name="Z_DE20B92D_B76C_4570_8CA1_DE4EE8DD0822_.wvu.PrintTitles" localSheetId="4" hidden="1">'3.3 паспорт описание'!$21:$21</definedName>
    <definedName name="Z_DE20B92D_B76C_4570_8CA1_DE4EE8DD0822_.wvu.PrintTitles" localSheetId="6" hidden="1">'4.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ЛЭП'!$A$1:$AA$33</definedName>
    <definedName name="_xlnm.Print_Area" localSheetId="4">'3.3 паспорт описание'!$A$1:$C$37</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ввод'!$A$1:$AG$83</definedName>
  </definedNames>
  <calcPr calcId="191029"/>
  <customWorkbookViews>
    <customWorkbookView name="Тимофеева Дарья Александровна - Личное представление" guid="{222FB211-2350-420C-BFE4-9DA8C9194F22}" mergeInterval="0" personalView="1" xWindow="10" yWindow="24" windowWidth="1082" windowHeight="769" tabRatio="859" activeSheetId="10"/>
    <customWorkbookView name="Начальник_Ильин Алексей Владимирович - Личное представление" guid="{82706164-65D5-46C6-A482-3CEC2F6F0B86}" mergeInterval="0" personalView="1" maximized="1" xWindow="-4" yWindow="-4" windowWidth="1928" windowHeight="1044" tabRatio="859" activeSheetId="10"/>
    <customWorkbookView name="Павел Александрович Арафайлов - Личное представление" guid="{DE20B92D-B76C-4570-8CA1-DE4EE8DD0822}" mergeInterval="0" personalView="1" maximized="1" windowWidth="1920" windowHeight="820" tabRatio="859" activeSheetId="1" showComments="commIndAndComment"/>
    <customWorkbookView name="Константинова Светлана Николаевна - Личное представление" guid="{B2156467-DABD-4AFC-BC18-E275263FEE82}" mergeInterval="0" personalView="1" maximized="1" windowWidth="1276" windowHeight="853" tabRatio="859" activeSheetId="1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 i="13" l="1"/>
  <c r="G27" i="13"/>
  <c r="F27" i="13"/>
  <c r="E27" i="13"/>
  <c r="D27" i="13"/>
  <c r="L27" i="13"/>
  <c r="K27" i="13"/>
  <c r="J27" i="13"/>
  <c r="I27" i="13"/>
  <c r="C44" i="9"/>
  <c r="AB68" i="10"/>
  <c r="C68" i="10" s="1"/>
  <c r="E68" i="10" s="1"/>
  <c r="F68" i="10" s="1"/>
  <c r="AB67" i="10"/>
  <c r="C67" i="10" s="1"/>
  <c r="E67" i="10" s="1"/>
  <c r="F67" i="10" s="1"/>
  <c r="AB66" i="10"/>
  <c r="C66" i="10" s="1"/>
  <c r="E66" i="10" s="1"/>
  <c r="F66" i="10" s="1"/>
  <c r="AB65" i="10"/>
  <c r="C65" i="10"/>
  <c r="E65" i="10" s="1"/>
  <c r="F65" i="10" s="1"/>
  <c r="AB64" i="10"/>
  <c r="C64" i="10" s="1"/>
  <c r="E64" i="10" s="1"/>
  <c r="F64" i="10" s="1"/>
  <c r="AB63" i="10"/>
  <c r="C63" i="10"/>
  <c r="E63" i="10" s="1"/>
  <c r="F63" i="10" s="1"/>
  <c r="C61" i="10"/>
  <c r="E61" i="10" s="1"/>
  <c r="F61" i="10" s="1"/>
  <c r="X59" i="10"/>
  <c r="T59" i="10"/>
  <c r="P59" i="10"/>
  <c r="X57" i="10"/>
  <c r="T57" i="10"/>
  <c r="P57" i="10"/>
  <c r="L57" i="10"/>
  <c r="H57" i="10"/>
  <c r="AB57" i="10" s="1"/>
  <c r="C57" i="10" s="1"/>
  <c r="E57" i="10" s="1"/>
  <c r="F57" i="10" s="1"/>
  <c r="H56" i="10"/>
  <c r="X55" i="10"/>
  <c r="T55" i="10"/>
  <c r="P55" i="10"/>
  <c r="AB55" i="10" s="1"/>
  <c r="C55" i="10" s="1"/>
  <c r="E55" i="10" s="1"/>
  <c r="F55" i="10" s="1"/>
  <c r="L55" i="10"/>
  <c r="H55" i="10"/>
  <c r="AB54" i="10"/>
  <c r="C54" i="10" s="1"/>
  <c r="E54" i="10" s="1"/>
  <c r="F54" i="10" s="1"/>
  <c r="X60" i="10"/>
  <c r="T60" i="10"/>
  <c r="P60" i="10"/>
  <c r="L60" i="10"/>
  <c r="H60" i="10"/>
  <c r="AB51" i="10"/>
  <c r="C51" i="10" s="1"/>
  <c r="E51" i="10" s="1"/>
  <c r="F51" i="10" s="1"/>
  <c r="L59" i="10"/>
  <c r="H59" i="10"/>
  <c r="AB59" i="10" s="1"/>
  <c r="C59" i="10" s="1"/>
  <c r="E59" i="10" s="1"/>
  <c r="F59" i="10" s="1"/>
  <c r="AB50" i="10"/>
  <c r="C50" i="10" s="1"/>
  <c r="E50" i="10" s="1"/>
  <c r="F50" i="10" s="1"/>
  <c r="X58" i="10"/>
  <c r="T58" i="10"/>
  <c r="AB49" i="10"/>
  <c r="C49" i="10" s="1"/>
  <c r="E49" i="10" s="1"/>
  <c r="F49" i="10" s="1"/>
  <c r="P58" i="10"/>
  <c r="L58" i="10"/>
  <c r="AB48" i="10"/>
  <c r="C48" i="10" s="1"/>
  <c r="E48" i="10" s="1"/>
  <c r="F48" i="10" s="1"/>
  <c r="AB47" i="10"/>
  <c r="C47" i="10" s="1"/>
  <c r="E47" i="10" s="1"/>
  <c r="F47" i="10" s="1"/>
  <c r="X56" i="10"/>
  <c r="T56" i="10"/>
  <c r="P56" i="10"/>
  <c r="L56" i="10"/>
  <c r="AB45" i="10"/>
  <c r="C45" i="10"/>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C38" i="10"/>
  <c r="E38" i="10" s="1"/>
  <c r="F38" i="10" s="1"/>
  <c r="AB37" i="10"/>
  <c r="C37" i="10" s="1"/>
  <c r="E37" i="10" s="1"/>
  <c r="F37" i="10" s="1"/>
  <c r="AB36" i="10"/>
  <c r="C36" i="10"/>
  <c r="E36" i="10" s="1"/>
  <c r="F36" i="10" s="1"/>
  <c r="G31" i="10"/>
  <c r="AB29" i="10"/>
  <c r="AB28" i="10"/>
  <c r="E28" i="10"/>
  <c r="X24" i="10"/>
  <c r="T24" i="10"/>
  <c r="AB27" i="10"/>
  <c r="G24" i="10"/>
  <c r="AB26" i="10"/>
  <c r="AB25" i="10"/>
  <c r="P24" i="10"/>
  <c r="L24" i="10"/>
  <c r="A14" i="2"/>
  <c r="AD27" i="13"/>
  <c r="B21" i="12"/>
  <c r="D35" i="9"/>
  <c r="D31" i="9"/>
  <c r="AB27" i="13"/>
  <c r="P27" i="13"/>
  <c r="R27" i="13" s="1"/>
  <c r="AD26" i="13"/>
  <c r="AB26" i="13"/>
  <c r="P26" i="13"/>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B24" i="10" l="1"/>
  <c r="C48" i="1" s="1"/>
  <c r="X33" i="10"/>
  <c r="AB56" i="10"/>
  <c r="C56" i="10" s="1"/>
  <c r="E56" i="10" s="1"/>
  <c r="F56" i="10" s="1"/>
  <c r="AB60" i="10"/>
  <c r="C60" i="10" s="1"/>
  <c r="E60" i="10" s="1"/>
  <c r="F60" i="10" s="1"/>
  <c r="H24" i="10"/>
  <c r="E33" i="10"/>
  <c r="F33" i="10" s="1"/>
  <c r="H58" i="10"/>
  <c r="AB58" i="10" s="1"/>
  <c r="C58" i="10" s="1"/>
  <c r="E58" i="10" s="1"/>
  <c r="F58" i="10" s="1"/>
  <c r="H33" i="10"/>
  <c r="P33" i="10"/>
  <c r="C30" i="10"/>
  <c r="AB52" i="10"/>
  <c r="C52" i="10" s="1"/>
  <c r="E52" i="10" s="1"/>
  <c r="F52" i="10" s="1"/>
  <c r="AB46" i="10"/>
  <c r="C46" i="10" s="1"/>
  <c r="E46" i="10" s="1"/>
  <c r="F46" i="10" s="1"/>
  <c r="T32" i="10"/>
  <c r="E29" i="10"/>
  <c r="H31" i="10"/>
  <c r="B55" i="12"/>
  <c r="B53" i="12"/>
  <c r="B52" i="12" s="1"/>
  <c r="B39" i="12"/>
  <c r="D32" i="9"/>
  <c r="D39" i="9"/>
  <c r="A11" i="6"/>
  <c r="A12" i="5"/>
  <c r="A12" i="4"/>
  <c r="A13" i="3"/>
  <c r="A11" i="2"/>
  <c r="L33" i="10" l="1"/>
  <c r="AB33" i="10" s="1"/>
  <c r="C24" i="10"/>
  <c r="P32" i="10"/>
  <c r="H34" i="10"/>
  <c r="T31" i="10"/>
  <c r="H32" i="10"/>
  <c r="X34" i="10"/>
  <c r="E32" i="10"/>
  <c r="F32" i="10" s="1"/>
  <c r="L32" i="10" s="1"/>
  <c r="T34" i="10"/>
  <c r="P34" i="10"/>
  <c r="X31" i="10"/>
  <c r="X32" i="10"/>
  <c r="T33" i="10"/>
  <c r="E31" i="10"/>
  <c r="F31" i="10" s="1"/>
  <c r="L31" i="10" s="1"/>
  <c r="AB31" i="10" s="1"/>
  <c r="P31" i="10"/>
  <c r="B54" i="12"/>
  <c r="B34" i="12"/>
  <c r="B29" i="12"/>
  <c r="B30" i="12" s="1"/>
  <c r="B49" i="12"/>
  <c r="B51" i="12" s="1"/>
  <c r="R25" i="4"/>
  <c r="AB32" i="10" l="1"/>
  <c r="F24" i="10"/>
  <c r="E24" i="10"/>
  <c r="E34" i="10"/>
  <c r="F34" i="10" s="1"/>
  <c r="L34" i="10" s="1"/>
  <c r="AB34" i="10" s="1"/>
  <c r="G25" i="4"/>
  <c r="A15" i="5"/>
  <c r="AB30" i="10" l="1"/>
  <c r="C49" i="1" s="1"/>
  <c r="H25" i="4"/>
  <c r="I25" i="4" s="1"/>
  <c r="A5" i="8"/>
  <c r="A5" i="7"/>
  <c r="A4" i="6"/>
  <c r="A5" i="5"/>
  <c r="A5" i="4"/>
  <c r="A6" i="3"/>
  <c r="A4" i="2"/>
  <c r="A15" i="8"/>
  <c r="A12" i="8"/>
  <c r="A9" i="8"/>
  <c r="A15" i="7"/>
  <c r="A12" i="7"/>
  <c r="A9" i="7"/>
  <c r="A14" i="6"/>
  <c r="A8" i="6"/>
  <c r="A9" i="4"/>
  <c r="A9" i="5"/>
  <c r="A15" i="4"/>
  <c r="A16" i="3"/>
  <c r="A10" i="3"/>
  <c r="A8" i="2"/>
</calcChain>
</file>

<file path=xl/sharedStrings.xml><?xml version="1.0" encoding="utf-8"?>
<sst xmlns="http://schemas.openxmlformats.org/spreadsheetml/2006/main" count="2264" uniqueCount="641">
  <si>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</si>
  <si>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</si>
  <si>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</si>
  <si>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</si>
  <si>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</si>
  <si>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</si>
  <si>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</si>
  <si>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</si>
  <si>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</si>
  <si>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</si>
  <si>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</si>
  <si>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</si>
  <si>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</si>
  <si>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</si>
  <si>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</si>
  <si>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</si>
  <si>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</si>
  <si>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</si>
  <si>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</si>
  <si>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</si>
  <si>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</si>
  <si>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</si>
  <si>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</si>
  <si>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</si>
  <si>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</si>
  <si>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</si>
  <si>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</si>
  <si>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</si>
  <si>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</si>
  <si>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</si>
  <si>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</si>
  <si>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</si>
  <si>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</si>
  <si>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</si>
  <si>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</si>
  <si>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</si>
  <si>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</si>
  <si>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</si>
  <si>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</si>
  <si>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</si>
  <si>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</si>
  <si>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</si>
  <si>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</si>
  <si>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</si>
  <si>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</si>
  <si>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</si>
  <si>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</si>
  <si>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</si>
  <si>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</si>
  <si>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</si>
  <si>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</si>
  <si>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</si>
  <si>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</si>
  <si>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</si>
  <si>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</si>
  <si>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</si>
  <si>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</si>
  <si>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</si>
  <si>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</si>
  <si>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</si>
  <si>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</si>
  <si>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</si>
  <si>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</si>
  <si>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</si>
  <si>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</si>
  <si>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</si>
  <si>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</si>
  <si>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</si>
  <si>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</si>
  <si>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</si>
  <si>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</si>
  <si>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</si>
  <si>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</si>
  <si>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</si>
  <si>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</si>
  <si>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</si>
  <si>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</si>
  <si>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</si>
  <si>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</si>
  <si>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</si>
  <si>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</si>
  <si>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</si>
  <si>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</si>
  <si>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</si>
  <si>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</si>
  <si>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</si>
  <si>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</si>
  <si>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</si>
  <si>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</si>
  <si>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</si>
  <si>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</si>
  <si>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</si>
  <si>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</si>
  <si>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</si>
  <si>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</si>
  <si>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</si>
  <si>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</si>
  <si>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</si>
  <si>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</si>
  <si>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</si>
  <si>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</si>
  <si>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</si>
  <si>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</si>
  <si>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</si>
  <si>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</si>
  <si>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</si>
  <si>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</si>
  <si>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</si>
  <si>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</si>
  <si>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</si>
  <si>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</si>
  <si>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</si>
  <si>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</si>
  <si>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</si>
  <si>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</si>
  <si>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</si>
  <si>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</si>
  <si>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</si>
  <si>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</si>
  <si>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</si>
  <si>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</si>
  <si>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</si>
  <si>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</si>
  <si>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</si>
  <si>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</si>
  <si>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</si>
  <si>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</si>
  <si>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</si>
  <si>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</si>
  <si>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</si>
  <si>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</si>
  <si>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</si>
  <si>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</si>
  <si>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</si>
  <si>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</si>
  <si>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</si>
  <si>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</si>
  <si>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</si>
  <si>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</si>
  <si>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</si>
  <si>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</si>
  <si>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</si>
  <si>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</si>
  <si>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</si>
  <si>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</si>
  <si>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</si>
  <si>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</si>
  <si>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</si>
  <si>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</si>
  <si>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</si>
  <si>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</si>
  <si>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</si>
  <si>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</si>
  <si>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</si>
  <si>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</si>
  <si>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</si>
  <si>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</si>
  <si>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</si>
  <si>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</si>
  <si>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</si>
  <si>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</si>
  <si>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</si>
  <si>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</si>
  <si>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</si>
  <si>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</si>
  <si>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</si>
  <si>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</si>
  <si>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</si>
  <si>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</si>
  <si>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</si>
  <si>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</si>
  <si>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</si>
  <si>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</si>
  <si>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</si>
  <si>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</si>
  <si>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</si>
  <si>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</si>
  <si>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</si>
  <si>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</si>
  <si>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</si>
  <si>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</si>
  <si>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</si>
  <si>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</si>
  <si>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</si>
  <si>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</si>
  <si>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</si>
  <si>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</si>
  <si>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</si>
  <si>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</si>
  <si>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</si>
  <si>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</si>
  <si>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</si>
  <si>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</si>
  <si>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</si>
  <si>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</si>
  <si>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</si>
  <si>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</si>
  <si>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</si>
  <si>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</si>
  <si>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</si>
  <si>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</si>
  <si>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</si>
  <si>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</si>
  <si>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</si>
  <si>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</si>
  <si>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</si>
  <si>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</si>
  <si>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</si>
  <si>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</si>
  <si>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</si>
  <si>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</si>
  <si>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</si>
  <si>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</si>
  <si>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</si>
  <si>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</si>
  <si>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</si>
  <si>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</si>
  <si>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</si>
  <si>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</si>
  <si>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</si>
  <si>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</si>
  <si>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</si>
  <si>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</si>
  <si>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</si>
  <si>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</si>
  <si>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</si>
  <si>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</si>
  <si>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</si>
  <si>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</si>
  <si>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</si>
  <si>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</si>
  <si>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</si>
  <si>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</si>
  <si>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</si>
  <si>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</si>
  <si>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</si>
  <si>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</si>
  <si>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</si>
  <si>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</si>
  <si>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</si>
  <si>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</si>
  <si>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</si>
  <si>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</si>
  <si>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</si>
  <si>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</si>
  <si>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</si>
  <si>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</si>
  <si>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</si>
  <si>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</si>
  <si>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</si>
  <si>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</si>
  <si>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</si>
  <si>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</si>
  <si>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</si>
  <si>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</si>
  <si>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</si>
  <si>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</si>
  <si>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</si>
  <si>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</si>
  <si>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</si>
  <si>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</si>
  <si>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</si>
  <si>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</si>
  <si>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</si>
  <si>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</si>
  <si>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</si>
  <si>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</si>
  <si>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</si>
  <si>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</si>
  <si>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</si>
  <si>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</si>
  <si>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</si>
  <si>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</si>
  <si>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</si>
  <si>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</si>
  <si>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</si>
  <si>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</si>
  <si>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</si>
  <si>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</si>
  <si>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</si>
  <si>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</si>
  <si>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</si>
  <si>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</si>
  <si>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</si>
  <si>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</si>
  <si>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</si>
  <si>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</si>
  <si>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</si>
  <si>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</si>
  <si>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</si>
  <si>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</si>
  <si>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</si>
  <si>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</si>
  <si>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</si>
  <si>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</si>
  <si>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</si>
  <si>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</si>
  <si>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</si>
  <si>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</si>
  <si>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</si>
  <si>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</si>
  <si>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</si>
  <si>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</si>
  <si>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</si>
  <si>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</si>
  <si>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</si>
  <si>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</si>
  <si>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</si>
  <si>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</si>
  <si>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</si>
  <si>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</si>
  <si>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</si>
  <si>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</si>
  <si>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</si>
  <si>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</si>
  <si>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</si>
  <si>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</si>
  <si>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</si>
  <si>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</si>
  <si>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</si>
  <si>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</si>
  <si>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</si>
  <si>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</si>
  <si>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</si>
  <si>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</si>
  <si>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</si>
  <si>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</si>
  <si>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</si>
  <si>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</si>
  <si>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</si>
  <si>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</si>
  <si>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</si>
  <si>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</si>
  <si>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</si>
  <si>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</si>
  <si>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</si>
  <si>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</si>
  <si>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</si>
  <si>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</si>
  <si>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</si>
  <si>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</si>
  <si>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</si>
  <si>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</si>
  <si>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</si>
  <si>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</si>
  <si>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</si>
  <si>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</si>
  <si>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</si>
  <si>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</si>
  <si>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</si>
  <si>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</si>
  <si>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</si>
  <si>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</si>
  <si>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</si>
  <si>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</si>
  <si>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</si>
  <si>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</si>
  <si>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</si>
  <si>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</si>
  <si>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</si>
  <si>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</si>
  <si>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</si>
  <si>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</si>
  <si>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</si>
  <si>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</si>
  <si>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</si>
  <si>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</si>
  <si>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</si>
  <si>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</si>
  <si>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</si>
  <si>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</si>
  <si>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</si>
  <si>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</si>
  <si>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</si>
  <si>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</si>
  <si>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</si>
  <si>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</si>
  <si>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</si>
  <si>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</si>
  <si>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</si>
  <si>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</si>
  <si>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</si>
  <si>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</si>
  <si>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</si>
  <si>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</si>
  <si>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</si>
  <si>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</si>
  <si>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</si>
  <si>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</si>
  <si>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</si>
  <si>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</si>
  <si>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</si>
  <si>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</si>
  <si>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</si>
  <si>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</si>
  <si>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</si>
  <si>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</si>
  <si>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</si>
  <si>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</si>
  <si>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</si>
  <si>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</si>
  <si>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</si>
  <si>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</si>
  <si>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</si>
  <si>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</si>
  <si>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</si>
  <si>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</si>
  <si>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</si>
  <si>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</si>
  <si>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</si>
  <si>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</si>
  <si>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</si>
  <si>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</si>
  <si>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</si>
  <si>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</si>
  <si>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</si>
  <si>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</si>
  <si>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</si>
  <si>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</si>
  <si>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</si>
  <si>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</si>
  <si>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</si>
  <si>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</si>
  <si>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</si>
  <si>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</si>
  <si>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</si>
  <si>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</si>
  <si>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</si>
  <si>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</si>
  <si>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</si>
  <si>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</si>
  <si>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</si>
  <si>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</si>
  <si>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</si>
  <si>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</si>
  <si>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</si>
  <si>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</si>
  <si>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</si>
  <si>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</si>
  <si>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</si>
  <si>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</si>
  <si>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</si>
  <si>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</si>
  <si>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</si>
  <si>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</si>
  <si>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</si>
  <si>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</si>
  <si>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</si>
  <si>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</si>
  <si>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</si>
  <si>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</si>
  <si>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</si>
  <si>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</si>
  <si>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</si>
  <si>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</si>
  <si>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</si>
  <si>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</si>
  <si>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</si>
  <si>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</si>
  <si>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</si>
  <si>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</si>
  <si>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</si>
  <si>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</si>
  <si>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</si>
  <si>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</si>
  <si>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</si>
  <si>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</si>
  <si>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</si>
  <si>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</si>
  <si>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</si>
  <si>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</si>
  <si>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</si>
  <si>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</si>
  <si>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</si>
  <si>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</si>
  <si>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</si>
  <si>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</si>
  <si>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</si>
  <si>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</si>
  <si>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</si>
  <si>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</si>
  <si>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</si>
  <si>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</si>
  <si>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</si>
  <si>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</si>
  <si>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</si>
  <si>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</si>
  <si>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</si>
  <si>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</si>
  <si>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</si>
  <si>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</si>
  <si>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</si>
  <si>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</si>
  <si>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</si>
  <si>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</si>
  <si>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</si>
  <si>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</si>
  <si>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</si>
  <si>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</si>
  <si>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</si>
  <si>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</si>
  <si>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</si>
  <si>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</si>
  <si>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</si>
  <si>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</si>
  <si>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</si>
  <si>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</si>
  <si>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</si>
  <si>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</si>
  <si>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</si>
  <si>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</si>
  <si>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</si>
  <si>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</si>
  <si>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</si>
  <si>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</si>
  <si>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</si>
  <si>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</si>
  <si>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</si>
  <si>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</si>
  <si>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</si>
  <si>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</si>
  <si>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</si>
  <si>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</si>
  <si>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</si>
  <si>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</si>
  <si>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</si>
  <si>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</si>
  <si>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</si>
  <si>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</si>
  <si>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</si>
  <si>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</si>
  <si>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</si>
  <si>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</si>
  <si>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</si>
  <si>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н/д</t>
  </si>
  <si>
    <t>нд</t>
  </si>
  <si>
    <t>реконструкция</t>
  </si>
  <si>
    <t>Цели (указать укрупненные цели в соответствии с приложением 1)</t>
  </si>
  <si>
    <t>не относится</t>
  </si>
  <si>
    <t>Реализация в установленный срок</t>
  </si>
  <si>
    <t>ВЛ</t>
  </si>
  <si>
    <t>ж/б</t>
  </si>
  <si>
    <t>Год 2025</t>
  </si>
  <si>
    <t>Год 2026</t>
  </si>
  <si>
    <t>Год 2027</t>
  </si>
  <si>
    <t>АО "ССК"</t>
  </si>
  <si>
    <t>Самарская область</t>
  </si>
  <si>
    <t>Год раскрытия информации: 2025 год</t>
  </si>
  <si>
    <t>Дерево, ж/б</t>
  </si>
  <si>
    <t>Произвести замену линии</t>
  </si>
  <si>
    <t>г.о. Сызрань</t>
  </si>
  <si>
    <t>1997</t>
  </si>
  <si>
    <t>А95</t>
  </si>
  <si>
    <t>СИП-3   1х120</t>
  </si>
  <si>
    <t>ВЛЗ</t>
  </si>
  <si>
    <t>P_0071</t>
  </si>
  <si>
    <t>4,043</t>
  </si>
  <si>
    <t>СИП-2 3х95+1х70</t>
  </si>
  <si>
    <t>ВЛИ</t>
  </si>
  <si>
    <t>нет этапов</t>
  </si>
  <si>
    <t>2009</t>
  </si>
  <si>
    <t>Акт ТО№2  от 30.07.2022г</t>
  </si>
  <si>
    <t>Лист осмотра от.13.01.2025</t>
  </si>
  <si>
    <t>1.2.2.1</t>
  </si>
  <si>
    <t xml:space="preserve">Западные электрические сети АО "ССК" </t>
  </si>
  <si>
    <t>не влияет</t>
  </si>
  <si>
    <t>+ Приказ № 125/1 от 15.05.2025</t>
  </si>
  <si>
    <t>Реконструкция ВЛ-6 кВ Ф-28 ПС "Тяжмаш" -4,043км, ВЛ-0,4 кВ-0,306 км</t>
  </si>
  <si>
    <t>0,306</t>
  </si>
  <si>
    <t>В составе проекта предусматривается замена опор и провода ВЛ-6 кВ Ф-28 "Тяжмаш" - 4, 043 км, ВЛ-0,4 кВ -0,306 км</t>
  </si>
  <si>
    <t>С</t>
  </si>
  <si>
    <t>ВЛ-6 кВ Ф-28 ПС 110/6 кВ ГПП-1 Тяжмаш 110/6кВ</t>
  </si>
  <si>
    <t xml:space="preserve">ВЛИ-0,4кВ КТП-351 (совместым подвесом 0,306 км) </t>
  </si>
  <si>
    <t>Показатель замены линий электропередачи 6кВ - 4,043 км,                                                                                 Показатель замены линий электропередачи 0,4кВ - 0,306 км</t>
  </si>
  <si>
    <t>СИП-2 3х35+1х54,6</t>
  </si>
  <si>
    <t>Реконструкция ВЛ-6 кВ Ф-28  ПС 110/6 кВ ГПП-1 Тяжмаш (ВЛ-6 кВ 4,043 км, совместым подвесом ВЛ-0,4 0,306 км) г.о. Сызрань Самарская область</t>
  </si>
  <si>
    <t>Работа</t>
  </si>
  <si>
    <t xml:space="preserve">Выполнение проектно-изыскательских работ по объекту: "Реконструкция ВЛ-6 кВ Ф-28  ПС 110/6 кВ ГПП-1 «Тяжмаш» г.о. Сызрань Самарская область </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</si>
  <si>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</si>
  <si>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</si>
  <si>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</si>
  <si>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 2</t>
  </si>
  <si>
    <t>1720,443;  1725,841</t>
  </si>
  <si>
    <t>0</t>
  </si>
  <si>
    <t>ООО "Инстрэл"</t>
  </si>
  <si>
    <t>32312228880</t>
  </si>
  <si>
    <t>https://zakupki.gov.ru</t>
  </si>
  <si>
    <t>Выполнение строительно-монтажных работ по объекту:«Реконструкция ВЛ-6 кВ Ф-28 ПС 110/6 кВ ГПП-1 «Тяжмаш» г.о. Сызрань Самарская область</t>
  </si>
  <si>
    <t>ООО "СЕТЬЭНЕРГОМОНТАЖ"; № 2</t>
  </si>
  <si>
    <t>23848,363;
24569,18</t>
  </si>
  <si>
    <t>ООО "СЕТЬЭНЕРГОМОНТАЖ"</t>
  </si>
  <si>
    <t>32515127396</t>
  </si>
  <si>
    <t xml:space="preserve"> </t>
  </si>
  <si>
    <t>Паспорт инвестиционного проекта</t>
  </si>
  <si>
    <t>факт 2024 года</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</si>
  <si>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</si>
  <si>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</si>
  <si>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</si>
  <si>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</si>
  <si>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</si>
  <si>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</si>
  <si>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</si>
  <si>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</si>
  <si>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</si>
  <si>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</si>
  <si>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</si>
  <si>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</si>
  <si>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</si>
  <si>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</si>
  <si>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</si>
  <si>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</si>
  <si>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</si>
  <si>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</si>
  <si>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</si>
  <si>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</si>
  <si>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1.12.</t>
  </si>
  <si>
    <t>В рамках договора на СМР</t>
  </si>
  <si>
    <t>3.7.</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</si>
  <si>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</si>
  <si>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</si>
  <si>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</si>
  <si>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</si>
  <si>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</si>
  <si>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Нет</t>
  </si>
  <si>
    <t xml:space="preserve">4,349 км (0 км), </t>
  </si>
  <si>
    <t>Самарская область, г.о. Сызрань</t>
  </si>
  <si>
    <t>25.04.2023</t>
  </si>
  <si>
    <t>17.09.2025</t>
  </si>
  <si>
    <t>договор на ПИР № 19201 от 25.04.2023 подрядчик ООО "ИНСТРЭЛ"</t>
  </si>
  <si>
    <t>объем заключенного договора в ценах 2023 года с НДС, млн. руб.</t>
  </si>
  <si>
    <t>договор на СМР № 1570 от 17.09.2025 подрядчик ООО "СЕТЬЭНЕРГОМОНТАЖ"</t>
  </si>
  <si>
    <t>объем заключенного договора в ценах 2025 года с НДС, млн. руб.</t>
  </si>
  <si>
    <t>ООО "ИНСТРЭЛ"</t>
  </si>
  <si>
    <t>15.05.2025</t>
  </si>
  <si>
    <t>Приказ об утверждении ПСД  № 125/1 от 15.05.2025</t>
  </si>
  <si>
    <t>Замещение (обновление) электрической сети</t>
  </si>
  <si>
    <t>имеются следы перекрытий, вспучивание провода и многочисленные соединения.</t>
  </si>
  <si>
    <t xml:space="preserve">Ж/б опоры имеют сколы, продольные и поперечные трещины. </t>
  </si>
  <si>
    <t>ВЛ выполнена неизолированным проводом, имеются следы перекрытий, вспучивание провода и многочисленные соединения.</t>
  </si>
  <si>
    <t>Реконструкция воздушной линии ввиду высокого физического износа, старения.
Предотвращение аварийных ситуаций, исключение перерывов в эл. снабжении потребителей и недоотпуска эл. Энергии.  Повышение наблюдаемости и управляемости объектов распределительной электрической сети.</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</si>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</sst>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4">
    <numFmt numFmtId="44" formatCode="_-* #,##0.00\ &quot;₽&quot;_-;\-* #,##0.00\ &quot;₽&quot;_-;_-* &quot;-&quot;??\ &quot;₽&quot;_-;_-@_-"/>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_-* #,##0.00&quot;р.&quot;_-;\-* #,##0.00&quot;р.&quot;_-;_-* &quot;-&quot;??&quot;р.&quot;_-;_-@_-"/>
    <numFmt numFmtId="170" formatCode="_-* #,##0.00_р_._-;\-* #,##0.00_р_._-;_-* &quot;-&quot;_р_._-;_-@_-"/>
    <numFmt numFmtId="171" formatCode="#,##0;\-#,##0;&quot;-&quot;"/>
    <numFmt numFmtId="172" formatCode="#,##0.00;\-#,##0.00;&quot;-&quot;"/>
    <numFmt numFmtId="173" formatCode="#,##0%;\-#,##0%;&quot;- &quot;"/>
    <numFmt numFmtId="174" formatCode="#,##0.0%;\-#,##0.0%;&quot;- &quot;"/>
    <numFmt numFmtId="175" formatCode="#,##0.00%;\-#,##0.00%;&quot;- &quot;"/>
    <numFmt numFmtId="176" formatCode="#,##0.0;\-#,##0.0;&quot;-&quot;"/>
    <numFmt numFmtId="177" formatCode="_-* #,##0\ _D_M_-;\-* #,##0\ _D_M_-;_-* &quot;-&quot;\ _D_M_-;_-@_-"/>
    <numFmt numFmtId="178" formatCode="_-* #,##0.00\ _D_M_-;\-* #,##0.00\ _D_M_-;_-* &quot;-&quot;??\ _D_M_-;_-@_-"/>
    <numFmt numFmtId="179" formatCode="_-* #,##0.00[$€-1]_-;\-* #,##0.00[$€-1]_-;_-* &quot;-&quot;??[$€-1]_-"/>
    <numFmt numFmtId="180" formatCode="0%;\(0%\)"/>
    <numFmt numFmtId="181" formatCode="\ \ @"/>
    <numFmt numFmtId="182" formatCode="\ \ \ \ @"/>
    <numFmt numFmtId="183" formatCode="0_)"/>
    <numFmt numFmtId="184" formatCode="#,##0_р_."/>
    <numFmt numFmtId="185" formatCode="#,##0.00_р_."/>
    <numFmt numFmtId="186" formatCode="_(* #,##0.00_);_(* \(#,##0.00\);_(* &quot;-&quot;??_);_(@_)"/>
    <numFmt numFmtId="187" formatCode="#,##0.000"/>
    <numFmt numFmtId="188" formatCode="_-* #,##0.000\ _₽_-;\-* #,##0.000\ _₽_-;_-* &quot;-&quot;??\ _₽_-;_-@_-"/>
    <numFmt numFmtId="189" formatCode="#,##0.000\ _₽"/>
    <numFmt numFmtId="190" formatCode="0.000"/>
    <numFmt numFmtId="191" formatCode="0.00000000"/>
    <numFmt numFmtId="192" formatCode="0.000000"/>
    <numFmt numFmtId="193" formatCode="0.00000"/>
    <numFmt numFmtId="194" formatCode="0.000000000"/>
    <numFmt numFmtId="195" formatCode="[$-419]mmmm\ yyyy;@"/>
    <numFmt numFmtId="196" formatCode="0.000;\-0;0;@"/>
  </numFmts>
  <fonts count="13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1"/>
      <color theme="1"/>
      <name val="Times New Roman"/>
      <family val="2"/>
      <charset val="204"/>
    </font>
    <font>
      <sz val="10"/>
      <color theme="1"/>
      <name val="Times New Roman"/>
      <family val="2"/>
      <charset val="204"/>
    </font>
    <font>
      <sz val="8"/>
      <name val="Arial"/>
      <family val="2"/>
      <charset val="204"/>
    </font>
    <font>
      <sz val="10"/>
      <name val="Times New Roman CYR"/>
      <charset val="204"/>
    </font>
    <font>
      <sz val="12"/>
      <name val="Times New Roman CYR"/>
    </font>
    <font>
      <sz val="10"/>
      <name val="Helv"/>
      <charset val="204"/>
    </font>
    <font>
      <sz val="10"/>
      <name val="Arial Cyr"/>
      <family val="2"/>
      <charset val="204"/>
    </font>
    <font>
      <sz val="10"/>
      <color indexed="8"/>
      <name val="Arial"/>
      <family val="2"/>
      <charset val="204"/>
    </font>
    <font>
      <sz val="10"/>
      <color indexed="8"/>
      <name val="Verdana"/>
      <family val="2"/>
      <charset val="204"/>
    </font>
    <font>
      <sz val="11"/>
      <name val="Calibri"/>
      <family val="2"/>
      <charset val="204"/>
    </font>
    <font>
      <sz val="11"/>
      <color indexed="8"/>
      <name val="Calibri"/>
      <family val="2"/>
    </font>
    <font>
      <sz val="11"/>
      <color indexed="9"/>
      <name val="Calibri"/>
      <family val="2"/>
    </font>
    <font>
      <b/>
      <sz val="10"/>
      <color indexed="8"/>
      <name val="Arial"/>
      <family val="2"/>
      <charset val="204"/>
    </font>
    <font>
      <sz val="8"/>
      <color indexed="8"/>
      <name val="Arial"/>
      <family val="2"/>
      <charset val="204"/>
    </font>
    <font>
      <sz val="10"/>
      <color indexed="8"/>
      <name val="Arial"/>
      <family val="2"/>
    </font>
    <font>
      <b/>
      <sz val="11"/>
      <name val="Arial Cyr"/>
    </font>
    <font>
      <b/>
      <sz val="11"/>
      <color indexed="8"/>
      <name val="Calibri"/>
      <family val="2"/>
    </font>
    <font>
      <sz val="10"/>
      <color indexed="12"/>
      <name val="Arial"/>
      <family val="2"/>
    </font>
    <font>
      <sz val="11"/>
      <color indexed="8"/>
      <name val="Times New Roman"/>
      <family val="2"/>
      <charset val="204"/>
    </font>
    <font>
      <b/>
      <sz val="12"/>
      <name val="Arial"/>
      <family val="2"/>
    </font>
    <font>
      <sz val="10"/>
      <color indexed="14"/>
      <name val="Arial"/>
      <family val="2"/>
    </font>
    <font>
      <sz val="11"/>
      <color indexed="17"/>
      <name val="Calibri"/>
      <family val="2"/>
    </font>
    <font>
      <sz val="10"/>
      <color indexed="10"/>
      <name val="Arial"/>
      <family val="2"/>
    </font>
    <font>
      <b/>
      <sz val="10"/>
      <color indexed="8"/>
      <name val="Arial"/>
      <family val="2"/>
    </font>
    <font>
      <sz val="8"/>
      <name val="Arial"/>
      <family val="2"/>
    </font>
    <font>
      <sz val="10"/>
      <color indexed="39"/>
      <name val="Arial"/>
      <family val="2"/>
    </font>
    <font>
      <b/>
      <sz val="10"/>
      <color indexed="63"/>
      <name val="Arial"/>
      <family val="2"/>
    </font>
    <font>
      <b/>
      <sz val="12"/>
      <color indexed="8"/>
      <name val="Arial"/>
      <family val="2"/>
      <charset val="204"/>
    </font>
    <font>
      <sz val="10"/>
      <color indexed="63"/>
      <name val="Arial"/>
      <family val="2"/>
    </font>
    <font>
      <b/>
      <sz val="10"/>
      <name val="Arial"/>
      <family val="2"/>
    </font>
    <font>
      <b/>
      <sz val="8"/>
      <name val="Arial"/>
      <family val="2"/>
    </font>
    <font>
      <sz val="8"/>
      <color indexed="8"/>
      <name val="Arial"/>
      <family val="2"/>
    </font>
    <font>
      <b/>
      <sz val="16"/>
      <color indexed="18"/>
      <name val="Arial"/>
      <family val="2"/>
    </font>
    <font>
      <b/>
      <sz val="10"/>
      <color indexed="9"/>
      <name val="Verdana"/>
      <family val="2"/>
      <charset val="204"/>
    </font>
    <font>
      <sz val="10"/>
      <color indexed="9"/>
      <name val="Arial"/>
      <family val="2"/>
      <charset val="204"/>
    </font>
    <font>
      <sz val="11"/>
      <color theme="0"/>
      <name val="Times New Roman"/>
      <family val="2"/>
      <charset val="204"/>
    </font>
    <font>
      <sz val="11"/>
      <color rgb="FF000000"/>
      <name val="Calibri"/>
      <family val="2"/>
      <scheme val="minor"/>
    </font>
    <font>
      <sz val="11"/>
      <color indexed="8"/>
      <name val="Arial"/>
      <family val="2"/>
      <charset val="204"/>
    </font>
    <font>
      <sz val="10"/>
      <name val="Tahoma"/>
      <family val="2"/>
      <charset val="204"/>
    </font>
    <font>
      <sz val="10"/>
      <name val="Courier"/>
      <family val="1"/>
      <charset val="204"/>
    </font>
    <font>
      <sz val="12"/>
      <name val="Times New Roman Cyr"/>
      <charset val="204"/>
    </font>
    <font>
      <sz val="10"/>
      <name val="Arial CYR"/>
    </font>
    <font>
      <sz val="11"/>
      <color theme="0"/>
      <name val="Calibri"/>
      <family val="2"/>
      <scheme val="minor"/>
    </font>
    <font>
      <b/>
      <u/>
      <sz val="12"/>
      <color theme="1"/>
      <name val="Times New Roman"/>
      <family val="1"/>
      <charset val="204"/>
    </font>
    <font>
      <b/>
      <u/>
      <sz val="11"/>
      <color theme="1"/>
      <name val="Times New Roman"/>
      <family val="1"/>
      <charset val="204"/>
    </font>
    <font>
      <sz val="10"/>
      <color theme="1"/>
      <name val="Times New Roman"/>
      <family val="1"/>
      <charset val="204"/>
    </font>
    <font>
      <sz val="8"/>
      <color theme="1"/>
      <name val="Calibri"/>
      <family val="2"/>
      <charset val="204"/>
      <scheme val="minor"/>
    </font>
    <font>
      <sz val="8"/>
      <color rgb="FF000000"/>
      <name val="Calibri"/>
      <family val="2"/>
      <charset val="204"/>
      <scheme val="minor"/>
    </font>
    <font>
      <sz val="8"/>
      <color rgb="FF000000"/>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u/>
      <sz val="14"/>
      <name val="Times New Roman"/>
      <family val="1"/>
      <charset val="204"/>
    </font>
  </fonts>
  <fills count="1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64"/>
      </patternFill>
    </fill>
    <fill>
      <patternFill patternType="lightGray">
        <fgColor indexed="2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2"/>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54"/>
      </patternFill>
    </fill>
    <fill>
      <patternFill patternType="solid">
        <fgColor indexed="54"/>
        <bgColor indexed="64"/>
      </patternFill>
    </fill>
    <fill>
      <patternFill patternType="solid">
        <fgColor indexed="40"/>
      </patternFill>
    </fill>
    <fill>
      <patternFill patternType="solid">
        <fgColor indexed="41"/>
      </patternFill>
    </fill>
    <fill>
      <patternFill patternType="solid">
        <fgColor indexed="23"/>
        <bgColor indexed="64"/>
      </patternFill>
    </fill>
    <fill>
      <patternFill patternType="solid">
        <fgColor indexed="35"/>
        <bgColor indexed="23"/>
      </patternFill>
    </fill>
    <fill>
      <patternFill patternType="solid">
        <fgColor indexed="35"/>
        <bgColor indexed="55"/>
      </patternFill>
    </fill>
    <fill>
      <patternFill patternType="solid">
        <fgColor indexed="23"/>
      </patternFill>
    </fill>
    <fill>
      <patternFill patternType="solid">
        <fgColor indexed="55"/>
        <bgColor indexed="64"/>
      </patternFill>
    </fill>
    <fill>
      <patternFill patternType="solid">
        <fgColor indexed="35"/>
        <bgColor indexed="22"/>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7"/>
        <bgColor indexed="2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11"/>
        <bgColor indexed="49"/>
      </patternFill>
    </fill>
    <fill>
      <patternFill patternType="solid">
        <fgColor rgb="FFFFFFFF"/>
        <bgColor rgb="FF000000"/>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hair">
        <color indexed="63"/>
      </left>
      <right style="hair">
        <color indexed="63"/>
      </right>
      <top style="hair">
        <color indexed="63"/>
      </top>
      <bottom style="hair">
        <color indexed="63"/>
      </bottom>
      <diagonal/>
    </border>
    <border>
      <left style="thin">
        <color indexed="63"/>
      </left>
      <right style="thin">
        <color indexed="63"/>
      </right>
      <top style="thin">
        <color indexed="64"/>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3"/>
      </left>
      <right style="hair">
        <color indexed="63"/>
      </right>
      <top style="hair">
        <color indexed="63"/>
      </top>
      <bottom style="hair">
        <color indexed="63"/>
      </bottom>
      <diagonal/>
    </border>
    <border>
      <left style="thin">
        <color indexed="9"/>
      </left>
      <right style="thin">
        <color indexed="9"/>
      </right>
      <top style="thin">
        <color indexed="9"/>
      </top>
      <bottom style="thin">
        <color indexed="9"/>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190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165" fontId="79" fillId="0" borderId="0" applyFont="0" applyFill="0" applyBorder="0" applyAlignment="0" applyProtection="0"/>
    <xf numFmtId="0" fontId="3" fillId="0" borderId="0"/>
    <xf numFmtId="0" fontId="79" fillId="0" borderId="0"/>
    <xf numFmtId="165" fontId="1" fillId="0" borderId="0" applyFont="0" applyFill="0" applyBorder="0" applyAlignment="0" applyProtection="0"/>
    <xf numFmtId="0" fontId="1" fillId="0" borderId="0"/>
    <xf numFmtId="165" fontId="1" fillId="0" borderId="0" applyFont="0" applyFill="0" applyBorder="0" applyAlignment="0" applyProtection="0"/>
    <xf numFmtId="170" fontId="81" fillId="0" borderId="0">
      <alignment vertical="top"/>
    </xf>
    <xf numFmtId="168" fontId="81" fillId="0" borderId="0">
      <alignment vertical="top"/>
    </xf>
    <xf numFmtId="0" fontId="11" fillId="0" borderId="0"/>
    <xf numFmtId="164" fontId="1" fillId="0" borderId="0" applyFont="0" applyFill="0" applyBorder="0" applyAlignment="0" applyProtection="0"/>
    <xf numFmtId="0" fontId="1" fillId="0" borderId="0"/>
    <xf numFmtId="0" fontId="30" fillId="0" borderId="0"/>
    <xf numFmtId="165" fontId="1" fillId="0" borderId="0" applyFont="0" applyFill="0" applyBorder="0" applyAlignment="0" applyProtection="0"/>
    <xf numFmtId="165" fontId="79" fillId="0" borderId="0" applyFont="0" applyFill="0" applyBorder="0" applyAlignment="0" applyProtection="0"/>
    <xf numFmtId="0" fontId="29" fillId="0" borderId="0"/>
    <xf numFmtId="164" fontId="79" fillId="0" borderId="0" applyFont="0" applyFill="0" applyBorder="0" applyAlignment="0" applyProtection="0"/>
    <xf numFmtId="0" fontId="79" fillId="0" borderId="0"/>
    <xf numFmtId="0" fontId="45" fillId="0" borderId="0"/>
    <xf numFmtId="0" fontId="1" fillId="0" borderId="0"/>
    <xf numFmtId="165" fontId="1" fillId="0" borderId="0" applyFont="0" applyFill="0" applyBorder="0" applyAlignment="0" applyProtection="0"/>
    <xf numFmtId="0" fontId="30" fillId="0" borderId="0"/>
    <xf numFmtId="0" fontId="1" fillId="0" borderId="0"/>
    <xf numFmtId="0" fontId="1" fillId="0" borderId="0"/>
    <xf numFmtId="0" fontId="1" fillId="0" borderId="0"/>
    <xf numFmtId="0" fontId="11" fillId="0" borderId="0"/>
    <xf numFmtId="9" fontId="1" fillId="0" borderId="0" applyFont="0" applyFill="0" applyBorder="0" applyAlignment="0" applyProtection="0"/>
    <xf numFmtId="0" fontId="1" fillId="0" borderId="0"/>
    <xf numFmtId="0" fontId="1" fillId="0" borderId="0"/>
    <xf numFmtId="0" fontId="84" fillId="0" borderId="0"/>
    <xf numFmtId="0" fontId="85" fillId="0" borderId="0"/>
    <xf numFmtId="0" fontId="63" fillId="0" borderId="0"/>
    <xf numFmtId="0" fontId="85" fillId="0" borderId="0"/>
    <xf numFmtId="0" fontId="86" fillId="0" borderId="0">
      <alignment vertical="top"/>
    </xf>
    <xf numFmtId="0" fontId="63" fillId="0" borderId="0"/>
    <xf numFmtId="0" fontId="87" fillId="57" borderId="11" applyNumberFormat="0">
      <alignment readingOrder="1"/>
      <protection locked="0"/>
    </xf>
    <xf numFmtId="0" fontId="85" fillId="0" borderId="0"/>
    <xf numFmtId="0" fontId="85" fillId="0" borderId="0"/>
    <xf numFmtId="0" fontId="85" fillId="0" borderId="0"/>
    <xf numFmtId="0" fontId="85" fillId="0" borderId="0"/>
    <xf numFmtId="0" fontId="63" fillId="0" borderId="0"/>
    <xf numFmtId="0" fontId="85" fillId="0" borderId="0"/>
    <xf numFmtId="0" fontId="84" fillId="0" borderId="0"/>
    <xf numFmtId="0" fontId="85" fillId="0" borderId="0"/>
    <xf numFmtId="0" fontId="85" fillId="0" borderId="0"/>
    <xf numFmtId="0" fontId="63" fillId="0" borderId="0"/>
    <xf numFmtId="0" fontId="63" fillId="0" borderId="0"/>
    <xf numFmtId="0" fontId="29" fillId="0" borderId="0"/>
    <xf numFmtId="0" fontId="84" fillId="0" borderId="0"/>
    <xf numFmtId="0" fontId="63" fillId="0" borderId="0"/>
    <xf numFmtId="0" fontId="84" fillId="0" borderId="0"/>
    <xf numFmtId="0" fontId="84" fillId="0" borderId="0"/>
    <xf numFmtId="0" fontId="29" fillId="0" borderId="0"/>
    <xf numFmtId="0" fontId="29" fillId="0" borderId="0"/>
    <xf numFmtId="0" fontId="29" fillId="0" borderId="0"/>
    <xf numFmtId="0" fontId="29" fillId="0" borderId="0"/>
    <xf numFmtId="0" fontId="88" fillId="58"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6" fillId="2"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6" fillId="3"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6" fillId="4"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6" fillId="5"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6" fillId="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7"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6" fillId="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6" fillId="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6" fillId="10"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6" fillId="5"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6" fillId="8"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6" fillId="1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78" fillId="36" borderId="0" applyNumberFormat="0" applyBorder="0" applyAlignment="0" applyProtection="0"/>
    <xf numFmtId="0" fontId="78" fillId="40" borderId="0" applyNumberFormat="0" applyBorder="0" applyAlignment="0" applyProtection="0"/>
    <xf numFmtId="0" fontId="78" fillId="44" borderId="0" applyNumberFormat="0" applyBorder="0" applyAlignment="0" applyProtection="0"/>
    <xf numFmtId="0" fontId="78" fillId="48" borderId="0" applyNumberFormat="0" applyBorder="0" applyAlignment="0" applyProtection="0"/>
    <xf numFmtId="0" fontId="78" fillId="52" borderId="0" applyNumberFormat="0" applyBorder="0" applyAlignment="0" applyProtection="0"/>
    <xf numFmtId="0" fontId="78" fillId="56" borderId="0" applyNumberFormat="0" applyBorder="0" applyAlignment="0" applyProtection="0"/>
    <xf numFmtId="0" fontId="17" fillId="16" borderId="0" applyNumberFormat="0" applyBorder="0" applyAlignment="0" applyProtection="0"/>
    <xf numFmtId="0" fontId="89" fillId="59"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1"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90" fillId="63"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5" borderId="0" applyNumberFormat="0" applyBorder="0" applyAlignment="0" applyProtection="0"/>
    <xf numFmtId="0" fontId="17" fillId="17" borderId="0" applyNumberFormat="0" applyBorder="0" applyAlignment="0" applyProtection="0"/>
    <xf numFmtId="0" fontId="89" fillId="66"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8"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90" fillId="70"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71" borderId="0" applyNumberFormat="0" applyBorder="0" applyAlignment="0" applyProtection="0"/>
    <xf numFmtId="0" fontId="17" fillId="18" borderId="0" applyNumberFormat="0" applyBorder="0" applyAlignment="0" applyProtection="0"/>
    <xf numFmtId="0" fontId="89" fillId="72"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69"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90" fillId="62"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6" borderId="0" applyNumberFormat="0" applyBorder="0" applyAlignment="0" applyProtection="0"/>
    <xf numFmtId="0" fontId="17" fillId="13" borderId="0" applyNumberFormat="0" applyBorder="0" applyAlignment="0" applyProtection="0"/>
    <xf numFmtId="0" fontId="89" fillId="69"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2"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90" fillId="62"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77" borderId="0" applyNumberFormat="0" applyBorder="0" applyAlignment="0" applyProtection="0"/>
    <xf numFmtId="0" fontId="17" fillId="14" borderId="0" applyNumberFormat="0" applyBorder="0" applyAlignment="0" applyProtection="0"/>
    <xf numFmtId="0" fontId="89" fillId="59"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61" borderId="0" applyNumberFormat="0" applyBorder="0" applyAlignment="0" applyProtection="0"/>
    <xf numFmtId="0" fontId="90" fillId="61"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17" fillId="19" borderId="0" applyNumberFormat="0" applyBorder="0" applyAlignment="0" applyProtection="0"/>
    <xf numFmtId="0" fontId="89" fillId="78" borderId="0" applyNumberFormat="0" applyBorder="0" applyAlignment="0" applyProtection="0"/>
    <xf numFmtId="0" fontId="89" fillId="68"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90" fillId="79"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1" borderId="0" applyNumberFormat="0" applyBorder="0" applyAlignment="0" applyProtection="0"/>
    <xf numFmtId="0" fontId="45" fillId="0" borderId="0"/>
    <xf numFmtId="49" fontId="88" fillId="4" borderId="1">
      <alignment horizontal="left" vertical="top"/>
      <protection locked="0"/>
    </xf>
    <xf numFmtId="49" fontId="88" fillId="4" borderId="1">
      <alignment horizontal="left" vertical="top"/>
      <protection locked="0"/>
    </xf>
    <xf numFmtId="49" fontId="88" fillId="0" borderId="1">
      <alignment horizontal="left" vertical="top"/>
      <protection locked="0"/>
    </xf>
    <xf numFmtId="49" fontId="88" fillId="0" borderId="1">
      <alignment horizontal="left" vertical="top"/>
      <protection locked="0"/>
    </xf>
    <xf numFmtId="49" fontId="88" fillId="82" borderId="1">
      <alignment horizontal="left" vertical="top"/>
      <protection locked="0"/>
    </xf>
    <xf numFmtId="49" fontId="88" fillId="82" borderId="1">
      <alignment horizontal="left" vertical="top"/>
      <protection locked="0"/>
    </xf>
    <xf numFmtId="0" fontId="88" fillId="0" borderId="0">
      <alignment horizontal="left" vertical="top" wrapText="1"/>
    </xf>
    <xf numFmtId="0" fontId="91" fillId="0" borderId="59">
      <alignment horizontal="left" vertical="top" wrapText="1"/>
    </xf>
    <xf numFmtId="49" fontId="45" fillId="0" borderId="0">
      <alignment horizontal="left" vertical="top" wrapText="1"/>
      <protection locked="0"/>
    </xf>
    <xf numFmtId="0" fontId="92" fillId="0" borderId="0">
      <alignment horizontal="left" vertical="top" wrapText="1"/>
    </xf>
    <xf numFmtId="49" fontId="45" fillId="0" borderId="1">
      <alignment horizontal="center" vertical="top" wrapText="1"/>
      <protection locked="0"/>
    </xf>
    <xf numFmtId="49" fontId="45" fillId="0" borderId="1">
      <alignment horizontal="center" vertical="top" wrapText="1"/>
      <protection locked="0"/>
    </xf>
    <xf numFmtId="49" fontId="88" fillId="0" borderId="0">
      <alignment horizontal="right" vertical="top"/>
      <protection locked="0"/>
    </xf>
    <xf numFmtId="49" fontId="88" fillId="4" borderId="1">
      <alignment horizontal="right" vertical="top"/>
      <protection locked="0"/>
    </xf>
    <xf numFmtId="49" fontId="88" fillId="4" borderId="1">
      <alignment horizontal="right" vertical="top"/>
      <protection locked="0"/>
    </xf>
    <xf numFmtId="0" fontId="88" fillId="4" borderId="1">
      <alignment horizontal="right" vertical="top"/>
      <protection locked="0"/>
    </xf>
    <xf numFmtId="0" fontId="88" fillId="4" borderId="1">
      <alignment horizontal="right" vertical="top"/>
      <protection locked="0"/>
    </xf>
    <xf numFmtId="49" fontId="88" fillId="0" borderId="1">
      <alignment horizontal="right" vertical="top"/>
      <protection locked="0"/>
    </xf>
    <xf numFmtId="49" fontId="88" fillId="0" borderId="1">
      <alignment horizontal="right" vertical="top"/>
      <protection locked="0"/>
    </xf>
    <xf numFmtId="0" fontId="88" fillId="0" borderId="1">
      <alignment horizontal="right" vertical="top"/>
      <protection locked="0"/>
    </xf>
    <xf numFmtId="0" fontId="88" fillId="0" borderId="1">
      <alignment horizontal="right" vertical="top"/>
      <protection locked="0"/>
    </xf>
    <xf numFmtId="49" fontId="88" fillId="82" borderId="1">
      <alignment horizontal="right" vertical="top"/>
      <protection locked="0"/>
    </xf>
    <xf numFmtId="49" fontId="88" fillId="82" borderId="1">
      <alignment horizontal="right" vertical="top"/>
      <protection locked="0"/>
    </xf>
    <xf numFmtId="0" fontId="88" fillId="82" borderId="1">
      <alignment horizontal="right" vertical="top"/>
      <protection locked="0"/>
    </xf>
    <xf numFmtId="0" fontId="88" fillId="82" borderId="1">
      <alignment horizontal="right" vertical="top"/>
      <protection locked="0"/>
    </xf>
    <xf numFmtId="49" fontId="45" fillId="0" borderId="0">
      <alignment horizontal="right" vertical="top" wrapText="1"/>
      <protection locked="0"/>
    </xf>
    <xf numFmtId="0" fontId="92" fillId="0" borderId="0">
      <alignment horizontal="right" vertical="top" wrapText="1"/>
    </xf>
    <xf numFmtId="49" fontId="45" fillId="0" borderId="0">
      <alignment horizontal="center" vertical="top" wrapText="1"/>
      <protection locked="0"/>
    </xf>
    <xf numFmtId="0" fontId="91" fillId="0" borderId="59">
      <alignment horizontal="center" vertical="top" wrapText="1"/>
    </xf>
    <xf numFmtId="49" fontId="88" fillId="0" borderId="1">
      <alignment horizontal="center" vertical="top" wrapText="1"/>
      <protection locked="0"/>
    </xf>
    <xf numFmtId="49" fontId="88" fillId="0" borderId="1">
      <alignment horizontal="center" vertical="top" wrapText="1"/>
      <protection locked="0"/>
    </xf>
    <xf numFmtId="0" fontId="88" fillId="0" borderId="1">
      <alignment horizontal="center" vertical="top" wrapText="1"/>
      <protection locked="0"/>
    </xf>
    <xf numFmtId="0" fontId="88" fillId="0" borderId="1">
      <alignment horizontal="center" vertical="top" wrapText="1"/>
      <protection locked="0"/>
    </xf>
    <xf numFmtId="0" fontId="31" fillId="3" borderId="0" applyNumberFormat="0" applyBorder="0" applyAlignment="0" applyProtection="0"/>
    <xf numFmtId="171" fontId="93" fillId="0" borderId="0" applyFill="0" applyBorder="0" applyAlignment="0"/>
    <xf numFmtId="172" fontId="93" fillId="0" borderId="0" applyFill="0" applyBorder="0" applyAlignment="0"/>
    <xf numFmtId="173" fontId="93" fillId="0" borderId="0" applyFill="0" applyBorder="0" applyAlignment="0"/>
    <xf numFmtId="174" fontId="93" fillId="0" borderId="0" applyFill="0" applyBorder="0" applyAlignment="0"/>
    <xf numFmtId="175" fontId="93" fillId="0" borderId="0" applyFill="0" applyBorder="0" applyAlignment="0"/>
    <xf numFmtId="171" fontId="93" fillId="0" borderId="0" applyFill="0" applyBorder="0" applyAlignment="0"/>
    <xf numFmtId="176" fontId="93" fillId="0" borderId="0" applyFill="0" applyBorder="0" applyAlignment="0"/>
    <xf numFmtId="172" fontId="93" fillId="0" borderId="0" applyFill="0" applyBorder="0" applyAlignment="0"/>
    <xf numFmtId="0" fontId="21" fillId="20" borderId="11" applyNumberFormat="0" applyAlignment="0" applyProtection="0"/>
    <xf numFmtId="0" fontId="26" fillId="21" borderId="17" applyNumberFormat="0" applyAlignment="0" applyProtection="0"/>
    <xf numFmtId="171" fontId="18" fillId="0" borderId="0" applyFont="0" applyFill="0" applyBorder="0" applyAlignment="0" applyProtection="0"/>
    <xf numFmtId="165" fontId="16" fillId="0" borderId="0" applyFont="0" applyFill="0" applyBorder="0" applyAlignment="0" applyProtection="0"/>
    <xf numFmtId="165" fontId="45" fillId="0" borderId="0" applyFont="0" applyFill="0" applyBorder="0" applyAlignment="0" applyProtection="0"/>
    <xf numFmtId="172" fontId="18" fillId="0" borderId="0" applyFont="0" applyFill="0" applyBorder="0" applyAlignment="0" applyProtection="0"/>
    <xf numFmtId="0" fontId="45" fillId="0" borderId="0"/>
    <xf numFmtId="0" fontId="45" fillId="0" borderId="0"/>
    <xf numFmtId="14" fontId="93" fillId="0" borderId="0" applyFill="0" applyBorder="0" applyAlignment="0"/>
    <xf numFmtId="0" fontId="94" fillId="0" borderId="0" applyNumberFormat="0" applyFill="0" applyBorder="0" applyAlignment="0" applyProtection="0"/>
    <xf numFmtId="177" fontId="29" fillId="0" borderId="0" applyFont="0" applyFill="0" applyBorder="0" applyAlignment="0" applyProtection="0"/>
    <xf numFmtId="178" fontId="29" fillId="0" borderId="0" applyFont="0" applyFill="0" applyBorder="0" applyAlignment="0" applyProtection="0"/>
    <xf numFmtId="0" fontId="95" fillId="83"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5"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7" borderId="0" applyNumberFormat="0" applyBorder="0" applyAlignment="0" applyProtection="0"/>
    <xf numFmtId="171" fontId="96" fillId="0" borderId="0" applyFill="0" applyBorder="0" applyAlignment="0"/>
    <xf numFmtId="172" fontId="96" fillId="0" borderId="0" applyFill="0" applyBorder="0" applyAlignment="0"/>
    <xf numFmtId="171" fontId="96" fillId="0" borderId="0" applyFill="0" applyBorder="0" applyAlignment="0"/>
    <xf numFmtId="176" fontId="96" fillId="0" borderId="0" applyFill="0" applyBorder="0" applyAlignment="0"/>
    <xf numFmtId="172" fontId="96" fillId="0" borderId="0" applyFill="0" applyBorder="0" applyAlignment="0"/>
    <xf numFmtId="0" fontId="46" fillId="0" borderId="0" applyFont="0" applyFill="0" applyBorder="0" applyAlignment="0" applyProtection="0"/>
    <xf numFmtId="179" fontId="46" fillId="0" borderId="0" applyFont="0" applyFill="0" applyBorder="0" applyAlignment="0" applyProtection="0"/>
    <xf numFmtId="0" fontId="97" fillId="0" borderId="0"/>
    <xf numFmtId="0" fontId="32" fillId="0" borderId="0" applyNumberFormat="0" applyFill="0" applyBorder="0" applyAlignment="0" applyProtection="0"/>
    <xf numFmtId="0" fontId="35" fillId="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98" fillId="0" borderId="60" applyNumberFormat="0" applyAlignment="0" applyProtection="0">
      <alignment horizontal="left" vertical="center"/>
    </xf>
    <xf numFmtId="0" fontId="98" fillId="0" borderId="7">
      <alignment horizontal="left" vertical="center"/>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19" fillId="7" borderId="11" applyNumberFormat="0" applyAlignment="0" applyProtection="0"/>
    <xf numFmtId="171" fontId="99" fillId="0" borderId="0" applyFill="0" applyBorder="0" applyAlignment="0"/>
    <xf numFmtId="172" fontId="99" fillId="0" borderId="0" applyFill="0" applyBorder="0" applyAlignment="0"/>
    <xf numFmtId="171" fontId="99" fillId="0" borderId="0" applyFill="0" applyBorder="0" applyAlignment="0"/>
    <xf numFmtId="176" fontId="99" fillId="0" borderId="0" applyFill="0" applyBorder="0" applyAlignment="0"/>
    <xf numFmtId="172" fontId="99" fillId="0" borderId="0" applyFill="0" applyBorder="0" applyAlignment="0"/>
    <xf numFmtId="0" fontId="33" fillId="0" borderId="19" applyNumberFormat="0" applyFill="0" applyAlignment="0" applyProtection="0"/>
    <xf numFmtId="0" fontId="45" fillId="0" borderId="0"/>
    <xf numFmtId="0" fontId="28" fillId="22"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88" fillId="0" borderId="61"/>
    <xf numFmtId="0" fontId="16" fillId="0" borderId="0"/>
    <xf numFmtId="0" fontId="81" fillId="88" borderId="0"/>
    <xf numFmtId="0" fontId="81" fillId="88" borderId="0"/>
    <xf numFmtId="0" fontId="45" fillId="0" borderId="0"/>
    <xf numFmtId="0" fontId="63" fillId="0" borderId="0"/>
    <xf numFmtId="0" fontId="45" fillId="23" borderId="18"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20" fillId="20" borderId="12" applyNumberFormat="0" applyAlignment="0" applyProtection="0"/>
    <xf numFmtId="175" fontId="18" fillId="0" borderId="0" applyFont="0" applyFill="0" applyBorder="0" applyAlignment="0" applyProtection="0"/>
    <xf numFmtId="180" fontId="18" fillId="0" borderId="0" applyFont="0" applyFill="0" applyBorder="0" applyAlignment="0" applyProtection="0"/>
    <xf numFmtId="9" fontId="16" fillId="0" borderId="0" applyFont="0" applyFill="0" applyBorder="0" applyAlignment="0" applyProtection="0"/>
    <xf numFmtId="9" fontId="45" fillId="0" borderId="0" applyFont="0" applyFill="0" applyBorder="0" applyAlignment="0" applyProtection="0"/>
    <xf numFmtId="171" fontId="101" fillId="0" borderId="0" applyFill="0" applyBorder="0" applyAlignment="0"/>
    <xf numFmtId="172" fontId="101" fillId="0" borderId="0" applyFill="0" applyBorder="0" applyAlignment="0"/>
    <xf numFmtId="171" fontId="101" fillId="0" borderId="0" applyFill="0" applyBorder="0" applyAlignment="0"/>
    <xf numFmtId="176" fontId="101" fillId="0" borderId="0" applyFill="0" applyBorder="0" applyAlignment="0"/>
    <xf numFmtId="172" fontId="101" fillId="0" borderId="0" applyFill="0" applyBorder="0" applyAlignment="0"/>
    <xf numFmtId="4" fontId="102" fillId="22" borderId="63"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93" fillId="89" borderId="12" applyNumberFormat="0" applyProtection="0">
      <alignment vertical="center"/>
    </xf>
    <xf numFmtId="4" fontId="104" fillId="89" borderId="1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102" fillId="22" borderId="63"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93" fillId="89" borderId="12" applyNumberFormat="0" applyProtection="0">
      <alignment horizontal="left" vertical="center" indent="1"/>
    </xf>
    <xf numFmtId="4" fontId="93" fillId="89" borderId="12" applyNumberFormat="0" applyProtection="0">
      <alignment horizontal="left" vertical="center"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105" fillId="57" borderId="64" applyNumberFormat="0" applyProtection="0">
      <alignment horizontal="center" vertical="center" wrapTex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93" fillId="90" borderId="1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93" fillId="91" borderId="1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93" fillId="93" borderId="12"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93" fillId="94" borderId="1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93" fillId="95" borderId="1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93" fillId="96" borderId="1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93" fillId="97" borderId="1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93" fillId="98" borderId="1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93" fillId="100" borderId="1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2" fillId="101" borderId="12"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93" fillId="103" borderId="65"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06" fillId="105" borderId="0"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0" fontId="29" fillId="57" borderId="64" applyNumberFormat="0" applyProtection="0">
      <alignment horizontal="left" vertical="center" indent="1"/>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7" fillId="103" borderId="64" applyNumberFormat="0" applyProtection="0">
      <alignment horizontal="left" vertical="center" wrapText="1"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7" fillId="108" borderId="64" applyNumberFormat="0" applyProtection="0">
      <alignment horizontal="left" vertical="center" wrapText="1"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0" fontId="29" fillId="109" borderId="64" applyNumberFormat="0" applyProtection="0">
      <alignment horizontal="left" vertical="center" wrapText="1" indent="2"/>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29" fillId="104" borderId="63" applyNumberFormat="0" applyProtection="0">
      <alignment horizontal="left" vertical="center" indent="1"/>
    </xf>
    <xf numFmtId="0" fontId="108" fillId="108" borderId="64" applyNumberFormat="0" applyProtection="0">
      <alignment horizontal="center" vertical="center" wrapTex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29" fillId="104" borderId="63" applyNumberFormat="0" applyProtection="0">
      <alignment horizontal="left" vertical="top" indent="1"/>
    </xf>
    <xf numFmtId="0" fontId="29" fillId="110" borderId="64" applyNumberFormat="0" applyProtection="0">
      <alignment horizontal="left" vertical="center" wrapText="1" indent="4"/>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29" fillId="106" borderId="63" applyNumberFormat="0" applyProtection="0">
      <alignment horizontal="left" vertical="center" indent="1"/>
    </xf>
    <xf numFmtId="0" fontId="108" fillId="112" borderId="64" applyNumberFormat="0" applyProtection="0">
      <alignment horizontal="center" vertical="center" wrapTex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29" fillId="106" borderId="63" applyNumberFormat="0" applyProtection="0">
      <alignment horizontal="left" vertical="top" indent="1"/>
    </xf>
    <xf numFmtId="0" fontId="29" fillId="113" borderId="64" applyNumberFormat="0" applyProtection="0">
      <alignment horizontal="left" vertical="center" wrapText="1" indent="6"/>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29" fillId="114" borderId="12" applyNumberFormat="0" applyProtection="0">
      <alignment horizontal="left" vertical="center"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29" fillId="8" borderId="63" applyNumberFormat="0" applyProtection="0">
      <alignment horizontal="left" vertical="top" indent="1"/>
    </xf>
    <xf numFmtId="0" fontId="29" fillId="0" borderId="64"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29" fillId="57" borderId="12" applyNumberFormat="0" applyProtection="0">
      <alignment horizontal="left" vertical="center"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29" fillId="107" borderId="63" applyNumberFormat="0" applyProtection="0">
      <alignment horizontal="left" vertical="top" indent="1"/>
    </xf>
    <xf numFmtId="0" fontId="29" fillId="115" borderId="1" applyNumberFormat="0">
      <protection locked="0"/>
    </xf>
    <xf numFmtId="0" fontId="29" fillId="115" borderId="1"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29" fillId="115" borderId="1" applyNumberFormat="0">
      <protection locked="0"/>
    </xf>
    <xf numFmtId="0" fontId="109" fillId="104" borderId="67" applyBorder="0"/>
    <xf numFmtId="4" fontId="93" fillId="116" borderId="12"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04" fillId="116" borderId="12"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93" fillId="116" borderId="12"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93" fillId="116" borderId="12" applyNumberFormat="0" applyProtection="0">
      <alignment horizontal="left" vertical="center"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4" fontId="93" fillId="103" borderId="1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4" fillId="103" borderId="1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0" fontId="29" fillId="57" borderId="68" applyNumberFormat="0" applyProtection="0">
      <alignment horizontal="left" vertical="center" wrapTex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0" fontId="108" fillId="7" borderId="64" applyNumberFormat="0" applyProtection="0">
      <alignment horizontal="center" vertical="center"/>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1" fillId="0" borderId="0" applyNumberFormat="0" applyProtection="0"/>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0" fontId="103" fillId="119" borderId="1"/>
    <xf numFmtId="0" fontId="103" fillId="119" borderId="1"/>
    <xf numFmtId="4" fontId="101" fillId="103" borderId="1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0" fontId="88" fillId="0" borderId="0" applyNumberFormat="0" applyFill="0" applyBorder="0" applyAlignment="0" applyProtection="0"/>
    <xf numFmtId="2" fontId="112" fillId="120" borderId="69" applyProtection="0"/>
    <xf numFmtId="2" fontId="112" fillId="120" borderId="69" applyProtection="0"/>
    <xf numFmtId="2" fontId="113" fillId="0" borderId="0" applyFill="0" applyBorder="0" applyProtection="0"/>
    <xf numFmtId="2" fontId="87" fillId="0" borderId="0" applyFill="0" applyBorder="0" applyProtection="0"/>
    <xf numFmtId="2" fontId="87" fillId="121" borderId="69" applyProtection="0"/>
    <xf numFmtId="2" fontId="87" fillId="122" borderId="69" applyProtection="0"/>
    <xf numFmtId="2" fontId="87" fillId="123" borderId="69" applyProtection="0"/>
    <xf numFmtId="2" fontId="87" fillId="123" borderId="69" applyProtection="0">
      <alignment horizontal="center"/>
    </xf>
    <xf numFmtId="2" fontId="87" fillId="122" borderId="69" applyProtection="0">
      <alignment horizontal="center"/>
    </xf>
    <xf numFmtId="49" fontId="93" fillId="0" borderId="0" applyFill="0" applyBorder="0" applyAlignment="0"/>
    <xf numFmtId="181" fontId="93" fillId="0" borderId="0" applyFill="0" applyBorder="0" applyAlignment="0"/>
    <xf numFmtId="182" fontId="93" fillId="0" borderId="0" applyFill="0" applyBorder="0" applyAlignment="0"/>
    <xf numFmtId="0" fontId="88" fillId="0" borderId="59">
      <alignment horizontal="left" vertical="top" wrapText="1"/>
    </xf>
    <xf numFmtId="0" fontId="27" fillId="0" borderId="0" applyNumberFormat="0" applyFill="0" applyBorder="0" applyAlignment="0" applyProtection="0"/>
    <xf numFmtId="0" fontId="25" fillId="0" borderId="16" applyNumberFormat="0" applyFill="0" applyAlignment="0" applyProtection="0"/>
    <xf numFmtId="0" fontId="34" fillId="0" borderId="0" applyNumberFormat="0" applyFill="0" applyBorder="0" applyAlignment="0" applyProtection="0"/>
    <xf numFmtId="0" fontId="78" fillId="33" borderId="0" applyNumberFormat="0" applyBorder="0" applyAlignment="0" applyProtection="0"/>
    <xf numFmtId="0" fontId="17" fillId="124"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78" fillId="37" borderId="0" applyNumberFormat="0" applyBorder="0" applyAlignment="0" applyProtection="0"/>
    <xf numFmtId="0" fontId="17" fillId="125"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78" fillId="41" borderId="0" applyNumberFormat="0" applyBorder="0" applyAlignment="0" applyProtection="0"/>
    <xf numFmtId="0" fontId="17" fillId="126"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78" fillId="45" borderId="0" applyNumberFormat="0" applyBorder="0" applyAlignment="0" applyProtection="0"/>
    <xf numFmtId="0" fontId="17" fillId="127"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14" fillId="49" borderId="0" applyNumberFormat="0" applyBorder="0" applyAlignment="0" applyProtection="0"/>
    <xf numFmtId="0" fontId="17" fillId="14" borderId="0" applyNumberFormat="0" applyBorder="0" applyAlignment="0" applyProtection="0"/>
    <xf numFmtId="0" fontId="78" fillId="49" borderId="0" applyNumberFormat="0" applyBorder="0" applyAlignment="0" applyProtection="0"/>
    <xf numFmtId="0" fontId="17" fillId="14" borderId="0" applyNumberFormat="0" applyBorder="0" applyAlignment="0" applyProtection="0"/>
    <xf numFmtId="0" fontId="17" fillId="128" borderId="0" applyNumberFormat="0" applyBorder="0" applyAlignment="0" applyProtection="0"/>
    <xf numFmtId="0" fontId="17" fillId="14" borderId="0" applyNumberFormat="0" applyBorder="0" applyAlignment="0" applyProtection="0"/>
    <xf numFmtId="0" fontId="78" fillId="53" borderId="0" applyNumberFormat="0" applyBorder="0" applyAlignment="0" applyProtection="0"/>
    <xf numFmtId="0" fontId="17" fillId="12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71" fillId="29" borderId="53" applyNumberFormat="0" applyAlignment="0" applyProtection="0"/>
    <xf numFmtId="0" fontId="19" fillId="130" borderId="11" applyNumberFormat="0" applyAlignment="0" applyProtection="0"/>
    <xf numFmtId="0" fontId="19" fillId="7" borderId="11" applyNumberFormat="0" applyAlignment="0" applyProtection="0"/>
    <xf numFmtId="0" fontId="19" fillId="7" borderId="11" applyNumberFormat="0" applyAlignment="0" applyProtection="0"/>
    <xf numFmtId="0" fontId="72" fillId="30" borderId="54" applyNumberFormat="0" applyAlignment="0" applyProtection="0"/>
    <xf numFmtId="0" fontId="20" fillId="131" borderId="12" applyNumberFormat="0" applyAlignment="0" applyProtection="0"/>
    <xf numFmtId="0" fontId="20" fillId="20" borderId="12" applyNumberFormat="0" applyAlignment="0" applyProtection="0"/>
    <xf numFmtId="0" fontId="20" fillId="20" borderId="12" applyNumberFormat="0" applyAlignment="0" applyProtection="0"/>
    <xf numFmtId="0" fontId="73" fillId="30" borderId="53" applyNumberFormat="0" applyAlignment="0" applyProtection="0"/>
    <xf numFmtId="0" fontId="21" fillId="131" borderId="11" applyNumberFormat="0" applyAlignment="0" applyProtection="0"/>
    <xf numFmtId="0" fontId="21" fillId="20" borderId="11" applyNumberFormat="0" applyAlignment="0" applyProtection="0"/>
    <xf numFmtId="0" fontId="21" fillId="20" borderId="11" applyNumberFormat="0" applyAlignment="0" applyProtection="0"/>
    <xf numFmtId="169" fontId="45" fillId="0" borderId="0" applyFont="0" applyFill="0" applyBorder="0" applyAlignment="0" applyProtection="0"/>
    <xf numFmtId="169" fontId="16" fillId="0" borderId="0" applyFont="0" applyFill="0" applyBorder="0" applyAlignment="0" applyProtection="0"/>
    <xf numFmtId="44" fontId="45" fillId="0" borderId="0" applyFont="0" applyFill="0" applyBorder="0" applyAlignment="0" applyProtection="0"/>
    <xf numFmtId="169" fontId="82" fillId="0" borderId="0" applyFont="0" applyFill="0" applyBorder="0" applyAlignment="0" applyProtection="0"/>
    <xf numFmtId="0" fontId="65" fillId="0" borderId="50"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6" fillId="0" borderId="51"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52"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67"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 fillId="0" borderId="58"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75" fillId="31" borderId="56" applyNumberFormat="0" applyAlignment="0" applyProtection="0"/>
    <xf numFmtId="0" fontId="26" fillId="132" borderId="17" applyNumberFormat="0" applyAlignment="0" applyProtection="0"/>
    <xf numFmtId="0" fontId="26" fillId="21" borderId="17" applyNumberFormat="0" applyAlignment="0" applyProtection="0"/>
    <xf numFmtId="0" fontId="26" fillId="21" borderId="17" applyNumberFormat="0" applyAlignment="0" applyProtection="0"/>
    <xf numFmtId="0" fontId="64"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70" fillId="28" borderId="0" applyNumberFormat="0" applyBorder="0" applyAlignment="0" applyProtection="0"/>
    <xf numFmtId="0" fontId="28" fillId="133"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9" fillId="0" borderId="0"/>
    <xf numFmtId="4" fontId="11" fillId="0" borderId="0">
      <alignment vertical="center"/>
    </xf>
    <xf numFmtId="0" fontId="45" fillId="0" borderId="0"/>
    <xf numFmtId="4" fontId="11" fillId="0" borderId="0">
      <alignment vertical="center"/>
    </xf>
    <xf numFmtId="0" fontId="1" fillId="0" borderId="0"/>
    <xf numFmtId="0" fontId="1" fillId="0" borderId="0"/>
    <xf numFmtId="0" fontId="45" fillId="0" borderId="0"/>
    <xf numFmtId="0" fontId="3" fillId="0" borderId="0"/>
    <xf numFmtId="0" fontId="3" fillId="0" borderId="0"/>
    <xf numFmtId="0" fontId="29"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15" fillId="0" borderId="0"/>
    <xf numFmtId="0" fontId="1" fillId="0" borderId="0"/>
    <xf numFmtId="0" fontId="1" fillId="0" borderId="0"/>
    <xf numFmtId="0" fontId="16" fillId="0" borderId="0"/>
    <xf numFmtId="0" fontId="45" fillId="0" borderId="0"/>
    <xf numFmtId="0" fontId="1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6" fillId="0" borderId="0"/>
    <xf numFmtId="0" fontId="45" fillId="0" borderId="0"/>
    <xf numFmtId="0" fontId="16" fillId="0" borderId="0"/>
    <xf numFmtId="0" fontId="29" fillId="0" borderId="0"/>
    <xf numFmtId="0" fontId="29" fillId="0" borderId="0"/>
    <xf numFmtId="0" fontId="1" fillId="0" borderId="0"/>
    <xf numFmtId="0" fontId="1" fillId="0" borderId="0"/>
    <xf numFmtId="0" fontId="46" fillId="0" borderId="0"/>
    <xf numFmtId="0" fontId="1" fillId="0" borderId="0"/>
    <xf numFmtId="0" fontId="16" fillId="0" borderId="0"/>
    <xf numFmtId="0" fontId="29" fillId="0" borderId="0"/>
    <xf numFmtId="0" fontId="29" fillId="0" borderId="0"/>
    <xf numFmtId="4" fontId="11" fillId="0" borderId="0">
      <alignment vertical="center"/>
    </xf>
    <xf numFmtId="0" fontId="16" fillId="0" borderId="0"/>
    <xf numFmtId="0" fontId="29" fillId="0" borderId="0"/>
    <xf numFmtId="0" fontId="29" fillId="0" borderId="0"/>
    <xf numFmtId="4" fontId="11" fillId="0" borderId="0">
      <alignment vertical="center"/>
    </xf>
    <xf numFmtId="0" fontId="29" fillId="0" borderId="0"/>
    <xf numFmtId="0" fontId="29" fillId="0" borderId="0"/>
    <xf numFmtId="0" fontId="45" fillId="0" borderId="0"/>
    <xf numFmtId="0" fontId="45"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0"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45" fillId="0" borderId="0"/>
    <xf numFmtId="0" fontId="29" fillId="0" borderId="0"/>
    <xf numFmtId="0" fontId="3" fillId="0" borderId="0"/>
    <xf numFmtId="0" fontId="45" fillId="0" borderId="0"/>
    <xf numFmtId="0" fontId="29" fillId="0" borderId="0"/>
    <xf numFmtId="0" fontId="16" fillId="0" borderId="0"/>
    <xf numFmtId="0" fontId="16" fillId="0" borderId="0"/>
    <xf numFmtId="0" fontId="16" fillId="0" borderId="0"/>
    <xf numFmtId="0" fontId="45" fillId="0" borderId="0"/>
    <xf numFmtId="0" fontId="29" fillId="0" borderId="0"/>
    <xf numFmtId="0" fontId="16" fillId="0" borderId="0"/>
    <xf numFmtId="0" fontId="16" fillId="0" borderId="0"/>
    <xf numFmtId="0" fontId="16" fillId="0" borderId="0"/>
    <xf numFmtId="0" fontId="29" fillId="0" borderId="0"/>
    <xf numFmtId="0" fontId="16" fillId="0" borderId="0"/>
    <xf numFmtId="0" fontId="79" fillId="0" borderId="0"/>
    <xf numFmtId="0" fontId="116"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82" fillId="0" borderId="0"/>
    <xf numFmtId="0" fontId="11" fillId="0" borderId="0"/>
    <xf numFmtId="0" fontId="117"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45" fillId="0" borderId="0"/>
    <xf numFmtId="0" fontId="29" fillId="0" borderId="0"/>
    <xf numFmtId="0" fontId="29" fillId="0" borderId="0">
      <alignment wrapText="1"/>
    </xf>
    <xf numFmtId="0" fontId="8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45" fillId="0" borderId="0"/>
    <xf numFmtId="0" fontId="29" fillId="0" borderId="0"/>
    <xf numFmtId="0" fontId="29" fillId="0" borderId="0"/>
    <xf numFmtId="0" fontId="46" fillId="0" borderId="0"/>
    <xf numFmtId="0" fontId="16" fillId="0" borderId="0"/>
    <xf numFmtId="0" fontId="29" fillId="0" borderId="0"/>
    <xf numFmtId="0" fontId="29" fillId="0" borderId="0"/>
    <xf numFmtId="0" fontId="46" fillId="0" borderId="0"/>
    <xf numFmtId="183" fontId="118" fillId="0" borderId="0"/>
    <xf numFmtId="0" fontId="29" fillId="0" borderId="0"/>
    <xf numFmtId="0" fontId="46" fillId="0" borderId="0"/>
    <xf numFmtId="0" fontId="18" fillId="0" borderId="0"/>
    <xf numFmtId="0" fontId="29" fillId="0" borderId="0"/>
    <xf numFmtId="0" fontId="46" fillId="0" borderId="0"/>
    <xf numFmtId="0" fontId="45" fillId="0" borderId="0"/>
    <xf numFmtId="0" fontId="29" fillId="0" borderId="0"/>
    <xf numFmtId="0" fontId="46" fillId="0" borderId="0"/>
    <xf numFmtId="0" fontId="29" fillId="0" borderId="0"/>
    <xf numFmtId="0" fontId="46" fillId="0" borderId="0"/>
    <xf numFmtId="0" fontId="4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29" fillId="0" borderId="0"/>
    <xf numFmtId="0" fontId="45" fillId="0" borderId="0"/>
    <xf numFmtId="0" fontId="1" fillId="0" borderId="0"/>
    <xf numFmtId="0" fontId="1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45" fillId="0" borderId="0"/>
    <xf numFmtId="0" fontId="1" fillId="0" borderId="0"/>
    <xf numFmtId="0" fontId="1" fillId="0" borderId="0"/>
    <xf numFmtId="0" fontId="16" fillId="0" borderId="0"/>
    <xf numFmtId="0" fontId="1" fillId="0" borderId="0"/>
    <xf numFmtId="0" fontId="1" fillId="0" borderId="0"/>
    <xf numFmtId="0" fontId="85"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29" fillId="0" borderId="0"/>
    <xf numFmtId="0" fontId="46" fillId="0" borderId="0"/>
    <xf numFmtId="183" fontId="118" fillId="0" borderId="0"/>
    <xf numFmtId="0" fontId="29" fillId="0" borderId="0"/>
    <xf numFmtId="183" fontId="118" fillId="0" borderId="0"/>
    <xf numFmtId="0" fontId="29" fillId="0" borderId="0"/>
    <xf numFmtId="183" fontId="118" fillId="0" borderId="0"/>
    <xf numFmtId="0" fontId="29" fillId="0" borderId="0"/>
    <xf numFmtId="0" fontId="29" fillId="0" borderId="0"/>
    <xf numFmtId="0" fontId="29" fillId="0" borderId="0"/>
    <xf numFmtId="0" fontId="46" fillId="0" borderId="0"/>
    <xf numFmtId="0" fontId="29" fillId="0" borderId="0"/>
    <xf numFmtId="0" fontId="29" fillId="0" borderId="0"/>
    <xf numFmtId="0" fontId="46" fillId="0" borderId="0"/>
    <xf numFmtId="0" fontId="29" fillId="0" borderId="0"/>
    <xf numFmtId="0" fontId="11" fillId="0" borderId="0"/>
    <xf numFmtId="0" fontId="29" fillId="0" borderId="0"/>
    <xf numFmtId="0" fontId="29" fillId="0" borderId="0"/>
    <xf numFmtId="0" fontId="29" fillId="0" borderId="0"/>
    <xf numFmtId="0" fontId="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183" fontId="118" fillId="0" borderId="0"/>
    <xf numFmtId="0" fontId="1" fillId="0" borderId="0"/>
    <xf numFmtId="0" fontId="1" fillId="0" borderId="0"/>
    <xf numFmtId="0" fontId="45" fillId="0" borderId="0"/>
    <xf numFmtId="0" fontId="1" fillId="0" borderId="0"/>
    <xf numFmtId="0" fontId="29" fillId="0" borderId="0"/>
    <xf numFmtId="0" fontId="16" fillId="0" borderId="0"/>
    <xf numFmtId="0" fontId="16" fillId="0" borderId="0"/>
    <xf numFmtId="0" fontId="16" fillId="0" borderId="0"/>
    <xf numFmtId="0" fontId="3" fillId="0" borderId="0"/>
    <xf numFmtId="0" fontId="29" fillId="0" borderId="0"/>
    <xf numFmtId="0" fontId="1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6" fillId="0" borderId="0"/>
    <xf numFmtId="0" fontId="29" fillId="0" borderId="0"/>
    <xf numFmtId="0" fontId="46" fillId="0" borderId="0"/>
    <xf numFmtId="0" fontId="29" fillId="0" borderId="0"/>
    <xf numFmtId="0" fontId="29" fillId="0" borderId="0"/>
    <xf numFmtId="0" fontId="4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29" fillId="0" borderId="0"/>
    <xf numFmtId="0" fontId="29" fillId="0" borderId="0"/>
    <xf numFmtId="0" fontId="46" fillId="0" borderId="0"/>
    <xf numFmtId="0" fontId="29" fillId="0" borderId="0"/>
    <xf numFmtId="0" fontId="119" fillId="0" borderId="0"/>
    <xf numFmtId="0" fontId="46" fillId="0" borderId="0"/>
    <xf numFmtId="0" fontId="29" fillId="0" borderId="0"/>
    <xf numFmtId="0" fontId="79" fillId="0" borderId="0"/>
    <xf numFmtId="0" fontId="46" fillId="0" borderId="0"/>
    <xf numFmtId="0" fontId="29"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29" fillId="0" borderId="0"/>
    <xf numFmtId="0" fontId="29" fillId="0" borderId="0"/>
    <xf numFmtId="0" fontId="45" fillId="0" borderId="0"/>
    <xf numFmtId="0" fontId="120" fillId="0" borderId="0"/>
    <xf numFmtId="0" fontId="29" fillId="0" borderId="0"/>
    <xf numFmtId="0" fontId="29" fillId="0" borderId="0"/>
    <xf numFmtId="0" fontId="119"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11" fillId="0" borderId="0"/>
    <xf numFmtId="0" fontId="29"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3"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4" fontId="11" fillId="0" borderId="0">
      <alignment vertical="center"/>
    </xf>
    <xf numFmtId="0" fontId="45" fillId="0" borderId="0"/>
    <xf numFmtId="0" fontId="115"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29" fillId="0" borderId="0"/>
    <xf numFmtId="0" fontId="16" fillId="0" borderId="0"/>
    <xf numFmtId="0" fontId="1" fillId="0" borderId="0"/>
    <xf numFmtId="0" fontId="1" fillId="0" borderId="0"/>
    <xf numFmtId="0" fontId="1" fillId="0" borderId="0"/>
    <xf numFmtId="0" fontId="1" fillId="0" borderId="0"/>
    <xf numFmtId="0" fontId="80"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9" fillId="27" borderId="0" applyNumberFormat="0" applyBorder="0" applyAlignment="0" applyProtection="0"/>
    <xf numFmtId="0" fontId="31" fillId="134"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77"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5" fillId="23" borderId="18"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18" fillId="23" borderId="18" applyNumberFormat="0" applyFont="0" applyAlignment="0" applyProtection="0"/>
    <xf numFmtId="0" fontId="16" fillId="23" borderId="18" applyNumberFormat="0" applyFont="0" applyAlignment="0" applyProtection="0"/>
    <xf numFmtId="0" fontId="45" fillId="23" borderId="18" applyNumberFormat="0" applyFont="0" applyAlignment="0" applyProtection="0"/>
    <xf numFmtId="179" fontId="45" fillId="23" borderId="18" applyNumberFormat="0" applyFont="0" applyAlignment="0" applyProtection="0"/>
    <xf numFmtId="0" fontId="85" fillId="135" borderId="18" applyNumberFormat="0" applyAlignment="0" applyProtection="0"/>
    <xf numFmtId="0" fontId="45" fillId="23" borderId="18" applyNumberFormat="0" applyFont="0" applyAlignment="0" applyProtection="0"/>
    <xf numFmtId="9" fontId="45" fillId="0" borderId="0" applyFont="0" applyFill="0" applyBorder="0" applyAlignment="0" applyProtection="0"/>
    <xf numFmtId="9" fontId="45"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17" fillId="0" borderId="0" applyFont="0" applyFill="0" applyBorder="0" applyAlignment="0" applyProtection="0"/>
    <xf numFmtId="9" fontId="16" fillId="0" borderId="0" applyFont="0" applyFill="0" applyBorder="0" applyAlignment="0" applyProtection="0"/>
    <xf numFmtId="9" fontId="79" fillId="0" borderId="0" applyFont="0" applyFill="0" applyBorder="0" applyAlignment="0" applyProtection="0"/>
    <xf numFmtId="9" fontId="16" fillId="0" borderId="0" applyFont="0" applyFill="0" applyBorder="0" applyAlignment="0" applyProtection="0"/>
    <xf numFmtId="9" fontId="89"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9" fillId="0" borderId="0" applyFont="0" applyFill="0" applyBorder="0" applyAlignment="0" applyProtection="0"/>
    <xf numFmtId="0" fontId="83" fillId="0" borderId="23"/>
    <xf numFmtId="0" fontId="74" fillId="0" borderId="55"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63"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184" fontId="81" fillId="0" borderId="0">
      <alignment vertical="top"/>
    </xf>
    <xf numFmtId="0" fontId="84" fillId="0" borderId="0"/>
    <xf numFmtId="0" fontId="63" fillId="0" borderId="0"/>
    <xf numFmtId="0" fontId="84" fillId="0" borderId="0"/>
    <xf numFmtId="38" fontId="81" fillId="0" borderId="0">
      <alignment vertical="top"/>
    </xf>
    <xf numFmtId="38" fontId="81" fillId="0" borderId="0">
      <alignment vertical="top"/>
    </xf>
    <xf numFmtId="184" fontId="81" fillId="0" borderId="0">
      <alignment vertical="top"/>
    </xf>
    <xf numFmtId="0" fontId="63" fillId="0" borderId="0"/>
    <xf numFmtId="0" fontId="84" fillId="0" borderId="0"/>
    <xf numFmtId="0" fontId="63" fillId="0" borderId="0"/>
    <xf numFmtId="168" fontId="81" fillId="0" borderId="0">
      <alignment vertical="top"/>
    </xf>
    <xf numFmtId="168" fontId="81" fillId="0" borderId="0">
      <alignment vertical="top"/>
    </xf>
    <xf numFmtId="0" fontId="84" fillId="0" borderId="0"/>
    <xf numFmtId="0" fontId="63" fillId="0" borderId="0"/>
    <xf numFmtId="168" fontId="81" fillId="0" borderId="0">
      <alignment vertical="top"/>
    </xf>
    <xf numFmtId="0" fontId="84" fillId="0" borderId="0"/>
    <xf numFmtId="0" fontId="63" fillId="0" borderId="0"/>
    <xf numFmtId="0" fontId="84" fillId="0" borderId="0"/>
    <xf numFmtId="0" fontId="63" fillId="0" borderId="0"/>
    <xf numFmtId="0" fontId="84" fillId="0" borderId="0"/>
    <xf numFmtId="0" fontId="85" fillId="0" borderId="0"/>
    <xf numFmtId="0" fontId="84" fillId="0" borderId="0"/>
    <xf numFmtId="38" fontId="81" fillId="0" borderId="0">
      <alignment vertical="top"/>
    </xf>
    <xf numFmtId="0" fontId="85" fillId="0" borderId="6" applyBorder="0" applyAlignment="0">
      <alignment horizontal="left" wrapText="1"/>
    </xf>
    <xf numFmtId="0" fontId="76"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38" fontId="88" fillId="0" borderId="0" applyFont="0" applyFill="0" applyBorder="0" applyAlignment="0" applyProtection="0"/>
    <xf numFmtId="40" fontId="88"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8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18"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5" fontId="79" fillId="0" borderId="0" applyFont="0" applyFill="0" applyBorder="0" applyAlignment="0" applyProtection="0"/>
    <xf numFmtId="164"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97" fillId="0" borderId="0" applyFont="0" applyFill="0" applyBorder="0" applyAlignment="0" applyProtection="0"/>
    <xf numFmtId="165" fontId="97" fillId="0" borderId="0" applyFont="0" applyFill="0" applyBorder="0" applyAlignment="0" applyProtection="0"/>
    <xf numFmtId="165" fontId="45"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79" fillId="0" borderId="0" applyFont="0" applyFill="0" applyBorder="0" applyAlignment="0" applyProtection="0"/>
    <xf numFmtId="164" fontId="45"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4" fontId="29" fillId="0" borderId="0" applyFont="0" applyFill="0" applyBorder="0" applyAlignment="0" applyProtection="0"/>
    <xf numFmtId="165" fontId="7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5"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120"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6"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0" fontId="68" fillId="26" borderId="0" applyNumberFormat="0" applyBorder="0" applyAlignment="0" applyProtection="0"/>
    <xf numFmtId="0" fontId="35" fillId="136" borderId="0" applyNumberFormat="0" applyBorder="0" applyAlignment="0" applyProtection="0"/>
    <xf numFmtId="0" fontId="35" fillId="4" borderId="0" applyNumberFormat="0" applyBorder="0" applyAlignment="0" applyProtection="0"/>
    <xf numFmtId="0" fontId="100" fillId="4" borderId="0" applyNumberFormat="0" applyBorder="0" applyAlignment="0" applyProtection="0"/>
    <xf numFmtId="0" fontId="35" fillId="4" borderId="0" applyNumberFormat="0" applyBorder="0" applyAlignment="0" applyProtection="0"/>
    <xf numFmtId="0" fontId="25" fillId="0" borderId="16" applyNumberFormat="0" applyFill="0" applyAlignment="0" applyProtection="0"/>
    <xf numFmtId="0" fontId="19" fillId="130" borderId="11" applyNumberFormat="0" applyAlignment="0" applyProtection="0"/>
    <xf numFmtId="0" fontId="25" fillId="0" borderId="16" applyNumberFormat="0" applyFill="0" applyAlignment="0" applyProtection="0"/>
    <xf numFmtId="0" fontId="31" fillId="134" borderId="0" applyNumberFormat="0" applyBorder="0" applyAlignment="0" applyProtection="0"/>
    <xf numFmtId="0" fontId="17" fillId="125" borderId="0" applyNumberFormat="0" applyBorder="0" applyAlignment="0" applyProtection="0"/>
    <xf numFmtId="0" fontId="31" fillId="134" borderId="0" applyNumberFormat="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29" fillId="135" borderId="18" applyNumberFormat="0" applyAlignment="0" applyProtection="0"/>
    <xf numFmtId="0" fontId="22" fillId="0" borderId="13" applyNumberFormat="0" applyFill="0" applyAlignment="0" applyProtection="0"/>
    <xf numFmtId="0" fontId="29" fillId="135" borderId="18" applyNumberFormat="0" applyAlignment="0" applyProtection="0"/>
    <xf numFmtId="0" fontId="17" fillId="137" borderId="0" applyNumberFormat="0" applyBorder="0" applyAlignment="0" applyProtection="0"/>
    <xf numFmtId="0" fontId="33" fillId="0" borderId="19" applyNumberFormat="0" applyFill="0" applyAlignment="0" applyProtection="0"/>
    <xf numFmtId="0" fontId="26" fillId="132" borderId="17" applyNumberFormat="0" applyAlignment="0" applyProtection="0"/>
    <xf numFmtId="0" fontId="34" fillId="0" borderId="0" applyNumberFormat="0" applyFill="0" applyBorder="0" applyAlignment="0" applyProtection="0"/>
    <xf numFmtId="165" fontId="1" fillId="0" borderId="0" applyFont="0" applyFill="0" applyBorder="0" applyAlignment="0" applyProtection="0"/>
    <xf numFmtId="0" fontId="11" fillId="0" borderId="0"/>
    <xf numFmtId="0" fontId="18" fillId="0" borderId="0"/>
    <xf numFmtId="0" fontId="30" fillId="0" borderId="0"/>
    <xf numFmtId="0" fontId="11" fillId="0" borderId="0"/>
    <xf numFmtId="0" fontId="1" fillId="0" borderId="0"/>
    <xf numFmtId="0" fontId="1" fillId="0" borderId="0"/>
    <xf numFmtId="0" fontId="1" fillId="0" borderId="0"/>
    <xf numFmtId="0" fontId="16" fillId="23" borderId="18" applyNumberFormat="0" applyFont="0" applyAlignment="0" applyProtection="0"/>
    <xf numFmtId="167" fontId="1"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xf numFmtId="9" fontId="1" fillId="0" borderId="0" applyFont="0" applyFill="0" applyBorder="0" applyAlignment="0" applyProtection="0"/>
  </cellStyleXfs>
  <cellXfs count="3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alignment vertical="center"/>
    </xf>
    <xf numFmtId="0" fontId="57" fillId="0" borderId="1"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0" borderId="1" xfId="1038" applyFont="1" applyBorder="1" applyAlignment="1">
      <alignment horizontal="center" vertical="center" wrapText="1"/>
    </xf>
    <xf numFmtId="49" fontId="11" fillId="25" borderId="1" xfId="1038" applyNumberFormat="1" applyFont="1" applyFill="1" applyBorder="1" applyAlignment="1">
      <alignment horizontal="center" vertical="center" wrapText="1"/>
    </xf>
    <xf numFmtId="0" fontId="11" fillId="25" borderId="1" xfId="1038" applyFont="1" applyFill="1" applyBorder="1" applyAlignment="1">
      <alignment horizontal="center" vertical="center" wrapText="1"/>
    </xf>
    <xf numFmtId="0" fontId="4" fillId="25" borderId="0" xfId="1" applyFont="1" applyFill="1" applyAlignment="1">
      <alignment horizontal="center" vertical="center"/>
    </xf>
    <xf numFmtId="0" fontId="11" fillId="25" borderId="1" xfId="2" applyFill="1" applyBorder="1" applyAlignment="1">
      <alignment horizontal="center" vertical="center" wrapText="1"/>
    </xf>
    <xf numFmtId="0" fontId="36" fillId="25" borderId="1" xfId="0" applyFont="1" applyFill="1" applyBorder="1" applyAlignment="1">
      <alignment horizontal="center" vertical="center" wrapText="1"/>
    </xf>
    <xf numFmtId="0" fontId="11" fillId="25" borderId="1" xfId="61" applyFont="1" applyFill="1" applyBorder="1" applyAlignment="1">
      <alignment horizontal="left" vertical="center" wrapText="1"/>
    </xf>
    <xf numFmtId="0" fontId="11" fillId="25" borderId="1" xfId="61" applyFont="1" applyFill="1" applyBorder="1" applyAlignment="1">
      <alignment horizontal="center" vertical="center"/>
    </xf>
    <xf numFmtId="0" fontId="121" fillId="0" borderId="0" xfId="1" applyFont="1"/>
    <xf numFmtId="49" fontId="11" fillId="25" borderId="1" xfId="1" applyNumberFormat="1" applyFont="1" applyFill="1" applyBorder="1" applyAlignment="1">
      <alignment horizontal="center" vertical="center" wrapText="1"/>
    </xf>
    <xf numFmtId="0" fontId="48" fillId="0" borderId="0" xfId="0" applyFont="1" applyAlignment="1">
      <alignment horizontal="left" vertical="top"/>
    </xf>
    <xf numFmtId="0" fontId="43" fillId="0" borderId="0" xfId="0" applyFont="1" applyAlignment="1">
      <alignment horizontal="left" vertical="top"/>
    </xf>
    <xf numFmtId="0" fontId="48" fillId="0" borderId="0" xfId="0" applyFont="1" applyAlignment="1">
      <alignment horizontal="center" vertical="center"/>
    </xf>
    <xf numFmtId="0" fontId="11" fillId="0" borderId="0" xfId="61" applyFont="1" applyAlignment="1">
      <alignment horizontal="left" wrapText="1"/>
    </xf>
    <xf numFmtId="0" fontId="10" fillId="0" borderId="0" xfId="1" applyFont="1" applyAlignment="1">
      <alignment wrapText="1"/>
    </xf>
    <xf numFmtId="0" fontId="6" fillId="0" borderId="0" xfId="1" applyFont="1" applyAlignment="1">
      <alignment wrapText="1"/>
    </xf>
    <xf numFmtId="0" fontId="11" fillId="0" borderId="0" xfId="61" applyFont="1" applyAlignment="1">
      <alignment horizontal="left" vertical="center" wrapText="1"/>
    </xf>
    <xf numFmtId="0" fontId="43" fillId="0" borderId="1" xfId="61" applyFont="1" applyBorder="1" applyAlignment="1">
      <alignment horizontal="center" vertical="top" wrapText="1"/>
    </xf>
    <xf numFmtId="0" fontId="46" fillId="0" borderId="0" xfId="61" applyFont="1" applyAlignment="1">
      <alignment horizontal="left" wrapText="1"/>
    </xf>
    <xf numFmtId="0" fontId="36" fillId="25" borderId="1" xfId="1"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11" fillId="25" borderId="0" xfId="61" applyFont="1" applyFill="1" applyAlignment="1">
      <alignment horizontal="center" vertical="center"/>
    </xf>
    <xf numFmtId="0" fontId="124" fillId="25" borderId="1" xfId="0" applyFont="1" applyFill="1" applyBorder="1" applyAlignment="1">
      <alignment horizontal="center" vertical="center" wrapText="1"/>
    </xf>
    <xf numFmtId="187" fontId="124" fillId="25" borderId="1" xfId="0" applyNumberFormat="1" applyFont="1" applyFill="1" applyBorder="1" applyAlignment="1">
      <alignment horizontal="center" vertical="center"/>
    </xf>
    <xf numFmtId="187"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0" fontId="125" fillId="25" borderId="1" xfId="0" applyFont="1" applyFill="1" applyBorder="1" applyAlignment="1" applyProtection="1">
      <alignment horizontal="center" vertical="center" wrapText="1"/>
      <protection locked="0"/>
    </xf>
    <xf numFmtId="14"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88" fontId="126" fillId="138" borderId="1" xfId="0" applyNumberFormat="1" applyFont="1" applyFill="1" applyBorder="1" applyAlignment="1" applyProtection="1">
      <alignment horizontal="center" vertical="center"/>
      <protection locked="0"/>
    </xf>
    <xf numFmtId="0" fontId="126" fillId="138" borderId="1" xfId="0" applyFont="1" applyFill="1" applyBorder="1" applyAlignment="1" applyProtection="1">
      <alignment horizontal="center" vertical="center" wrapText="1"/>
      <protection locked="0"/>
    </xf>
    <xf numFmtId="188" fontId="126" fillId="138" borderId="3" xfId="0" applyNumberFormat="1" applyFont="1" applyFill="1" applyBorder="1" applyAlignment="1" applyProtection="1">
      <alignment horizontal="center" vertical="center"/>
      <protection locked="0"/>
    </xf>
    <xf numFmtId="49" fontId="127" fillId="0" borderId="1" xfId="0" applyNumberFormat="1" applyFont="1" applyBorder="1" applyAlignment="1">
      <alignment horizontal="center" vertical="center" wrapText="1"/>
    </xf>
    <xf numFmtId="0" fontId="36" fillId="0" borderId="1" xfId="49" applyFont="1" applyBorder="1"/>
    <xf numFmtId="0" fontId="57" fillId="0" borderId="72" xfId="0" applyFont="1" applyBorder="1" applyAlignment="1">
      <alignment horizontal="center" vertical="center" wrapText="1"/>
    </xf>
    <xf numFmtId="4" fontId="57" fillId="0" borderId="72" xfId="0" applyNumberFormat="1" applyFont="1" applyBorder="1" applyAlignment="1">
      <alignment horizontal="center" vertical="center" wrapText="1"/>
    </xf>
    <xf numFmtId="4" fontId="37" fillId="0" borderId="1" xfId="49" applyNumberFormat="1" applyFont="1" applyBorder="1" applyAlignment="1">
      <alignment horizontal="center" vertical="center" wrapText="1"/>
    </xf>
    <xf numFmtId="0" fontId="81" fillId="0" borderId="1" xfId="0" applyFont="1" applyBorder="1" applyAlignment="1">
      <alignment horizontal="center" vertical="center" wrapText="1"/>
    </xf>
    <xf numFmtId="0" fontId="81" fillId="0" borderId="3" xfId="0" applyFont="1" applyBorder="1" applyAlignment="1">
      <alignment horizontal="center" vertical="center" wrapText="1"/>
    </xf>
    <xf numFmtId="189" fontId="38" fillId="0" borderId="1" xfId="0" applyNumberFormat="1" applyFont="1" applyBorder="1" applyAlignment="1">
      <alignment horizontal="center" vertical="center" wrapText="1"/>
    </xf>
    <xf numFmtId="189" fontId="38" fillId="0" borderId="3" xfId="0" applyNumberFormat="1" applyFont="1" applyBorder="1" applyAlignment="1">
      <alignment horizontal="center" vertical="center" wrapText="1"/>
    </xf>
    <xf numFmtId="14" fontId="57" fillId="0" borderId="1" xfId="0" applyNumberFormat="1" applyFont="1" applyBorder="1" applyAlignment="1">
      <alignment horizontal="center" vertical="center" wrapText="1"/>
    </xf>
    <xf numFmtId="0" fontId="81" fillId="0" borderId="0" xfId="1080" applyAlignment="1">
      <alignment horizontal="left"/>
    </xf>
    <xf numFmtId="0" fontId="128" fillId="0" borderId="0" xfId="1080" applyFont="1" applyAlignment="1">
      <alignment horizontal="left"/>
    </xf>
    <xf numFmtId="0" fontId="128" fillId="0" borderId="0" xfId="1080" applyFont="1" applyAlignment="1">
      <alignment horizontal="right"/>
    </xf>
    <xf numFmtId="0" fontId="81" fillId="0" borderId="0" xfId="1080"/>
    <xf numFmtId="190" fontId="81" fillId="0" borderId="0" xfId="1080" applyNumberFormat="1" applyAlignment="1">
      <alignment horizontal="left"/>
    </xf>
    <xf numFmtId="0" fontId="132" fillId="0" borderId="72" xfId="1080" applyFont="1" applyBorder="1" applyAlignment="1">
      <alignment horizontal="center" vertical="center" wrapText="1"/>
    </xf>
    <xf numFmtId="0" fontId="132" fillId="0" borderId="72" xfId="1080" applyFont="1" applyBorder="1" applyAlignment="1">
      <alignment horizontal="center" wrapText="1"/>
    </xf>
    <xf numFmtId="0" fontId="133" fillId="0" borderId="72" xfId="1080" applyFont="1" applyBorder="1" applyAlignment="1">
      <alignment horizontal="center" vertical="center" wrapText="1"/>
    </xf>
    <xf numFmtId="0" fontId="133" fillId="0" borderId="72" xfId="1080" applyFont="1" applyBorder="1" applyAlignment="1">
      <alignment horizontal="left" vertical="center" wrapText="1"/>
    </xf>
    <xf numFmtId="190" fontId="133" fillId="0" borderId="72" xfId="1080" applyNumberFormat="1" applyFont="1" applyBorder="1" applyAlignment="1">
      <alignment horizontal="center" vertical="center" wrapText="1"/>
    </xf>
    <xf numFmtId="0" fontId="109" fillId="0" borderId="0" xfId="1080" applyFont="1" applyAlignment="1">
      <alignment horizontal="left"/>
    </xf>
    <xf numFmtId="0" fontId="132" fillId="0" borderId="72" xfId="1080" applyFont="1" applyBorder="1" applyAlignment="1">
      <alignment horizontal="left" vertical="center" wrapText="1"/>
    </xf>
    <xf numFmtId="190" fontId="132" fillId="0" borderId="72" xfId="1080" applyNumberFormat="1" applyFont="1" applyBorder="1" applyAlignment="1">
      <alignment horizontal="center" vertical="center" wrapText="1"/>
    </xf>
    <xf numFmtId="49" fontId="133" fillId="0" borderId="72" xfId="1080" applyNumberFormat="1" applyFont="1" applyBorder="1" applyAlignment="1">
      <alignment horizontal="center" vertical="center" wrapText="1"/>
    </xf>
    <xf numFmtId="0" fontId="128" fillId="0" borderId="72" xfId="1080" applyFont="1" applyBorder="1" applyAlignment="1">
      <alignment horizontal="center" vertical="center" wrapText="1"/>
    </xf>
    <xf numFmtId="0" fontId="129" fillId="0" borderId="72" xfId="1080" applyFont="1" applyBorder="1" applyAlignment="1">
      <alignment horizontal="left" wrapText="1"/>
    </xf>
    <xf numFmtId="0" fontId="128" fillId="0" borderId="72" xfId="1080" applyFont="1" applyBorder="1" applyAlignment="1">
      <alignment horizontal="left" wrapText="1"/>
    </xf>
    <xf numFmtId="0" fontId="129" fillId="0" borderId="72" xfId="0" applyFont="1" applyBorder="1" applyAlignment="1">
      <alignment horizontal="center" vertical="center" wrapText="1"/>
    </xf>
    <xf numFmtId="0" fontId="129" fillId="0" borderId="72" xfId="1080" applyFont="1" applyBorder="1" applyAlignment="1">
      <alignment horizontal="center" vertical="center" wrapText="1"/>
    </xf>
    <xf numFmtId="0" fontId="129" fillId="0" borderId="0" xfId="1080" applyFont="1" applyAlignment="1">
      <alignment horizontal="left"/>
    </xf>
    <xf numFmtId="0" fontId="128" fillId="0" borderId="72" xfId="0" applyFont="1" applyBorder="1" applyAlignment="1">
      <alignment horizontal="center" vertical="center" wrapText="1"/>
    </xf>
    <xf numFmtId="14" fontId="128" fillId="0" borderId="72" xfId="0" applyNumberFormat="1" applyFont="1" applyBorder="1" applyAlignment="1">
      <alignment horizontal="center" vertical="center" wrapText="1"/>
    </xf>
    <xf numFmtId="9" fontId="128" fillId="0" borderId="72" xfId="1907"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91" fontId="41" fillId="0" borderId="44" xfId="2" applyNumberFormat="1" applyFont="1" applyBorder="1" applyAlignment="1">
      <alignment horizontal="center"/>
    </xf>
    <xf numFmtId="0" fontId="41" fillId="0" borderId="44" xfId="2" applyFont="1" applyBorder="1" applyAlignment="1">
      <alignment horizontal="center" vertical="top" wrapText="1"/>
    </xf>
    <xf numFmtId="192" fontId="41" fillId="0" borderId="44" xfId="2" applyNumberFormat="1" applyFont="1" applyBorder="1" applyAlignment="1">
      <alignment horizontal="center" vertical="top" wrapText="1"/>
    </xf>
    <xf numFmtId="9" fontId="41" fillId="0" borderId="44" xfId="1907" applyFont="1" applyBorder="1" applyAlignment="1">
      <alignment horizontal="center" vertical="top" wrapText="1"/>
    </xf>
    <xf numFmtId="193" fontId="41" fillId="0" borderId="44" xfId="2" applyNumberFormat="1" applyFont="1" applyBorder="1" applyAlignment="1">
      <alignment horizontal="center" vertical="top" wrapText="1"/>
    </xf>
    <xf numFmtId="194" fontId="41" fillId="0" borderId="44" xfId="2" applyNumberFormat="1" applyFont="1" applyBorder="1" applyAlignment="1">
      <alignment horizontal="center" vertical="top" wrapText="1"/>
    </xf>
    <xf numFmtId="9" fontId="129" fillId="0" borderId="72" xfId="1907" applyFont="1" applyBorder="1" applyAlignment="1">
      <alignment horizontal="center" wrapText="1"/>
    </xf>
    <xf numFmtId="0" fontId="128" fillId="0" borderId="72" xfId="0" applyFont="1" applyBorder="1" applyAlignment="1">
      <alignment horizontal="center" wrapText="1"/>
    </xf>
    <xf numFmtId="9" fontId="128" fillId="0" borderId="72" xfId="1907" applyFont="1" applyBorder="1" applyAlignment="1">
      <alignment horizontal="center" wrapText="1"/>
    </xf>
    <xf numFmtId="9" fontId="128" fillId="0" borderId="72" xfId="0" applyNumberFormat="1" applyFont="1" applyBorder="1" applyAlignment="1">
      <alignment horizontal="center" wrapText="1"/>
    </xf>
    <xf numFmtId="0" fontId="42" fillId="0" borderId="78"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190" fontId="41" fillId="0" borderId="44" xfId="2" applyNumberFormat="1" applyFont="1" applyBorder="1" applyAlignment="1">
      <alignment horizontal="center" vertical="top" wrapText="1"/>
    </xf>
    <xf numFmtId="0" fontId="48" fillId="0" borderId="0" xfId="0" applyFont="1" applyAlignment="1">
      <alignment horizontal="center" vertical="top"/>
    </xf>
    <xf numFmtId="0" fontId="12" fillId="0" borderId="0" xfId="0" applyFont="1" applyAlignment="1">
      <alignment horizontal="center"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25" borderId="0" xfId="1" applyFont="1" applyFill="1" applyAlignment="1">
      <alignment horizontal="center" vertical="center"/>
    </xf>
    <xf numFmtId="0" fontId="122" fillId="25" borderId="0" xfId="1" applyFont="1" applyFill="1" applyAlignment="1">
      <alignment horizontal="center" vertical="center"/>
    </xf>
    <xf numFmtId="0" fontId="7" fillId="25" borderId="0" xfId="1" applyFont="1" applyFill="1" applyAlignment="1">
      <alignment horizontal="center" vertical="center"/>
    </xf>
    <xf numFmtId="0" fontId="9" fillId="25" borderId="0" xfId="1" applyFont="1" applyFill="1" applyAlignment="1">
      <alignment horizontal="center" vertical="top" wrapText="1"/>
    </xf>
    <xf numFmtId="0" fontId="9" fillId="25" borderId="0" xfId="1" applyFont="1" applyFill="1" applyAlignment="1">
      <alignment horizontal="center" vertical="top"/>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0" fillId="0" borderId="0" xfId="0"/>
    <xf numFmtId="0" fontId="40" fillId="0" borderId="0" xfId="1" applyFont="1" applyAlignment="1">
      <alignment horizontal="center" vertical="center"/>
    </xf>
    <xf numFmtId="0" fontId="122" fillId="0" borderId="0" xfId="1" applyFont="1" applyAlignment="1">
      <alignment horizontal="center" vertical="center"/>
    </xf>
    <xf numFmtId="0" fontId="123"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9" xfId="50" applyFont="1" applyBorder="1" applyAlignment="1">
      <alignment horizontal="center" vertic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7" fillId="0" borderId="28" xfId="50" applyFont="1" applyBorder="1" applyAlignment="1">
      <alignment vertical="center"/>
    </xf>
    <xf numFmtId="0" fontId="57" fillId="0" borderId="1"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6" xfId="50" applyFont="1" applyBorder="1" applyAlignment="1">
      <alignment vertical="center"/>
    </xf>
    <xf numFmtId="0" fontId="57" fillId="0" borderId="25"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128" fillId="0" borderId="73" xfId="1080" applyFont="1" applyBorder="1" applyAlignment="1">
      <alignment horizontal="center" vertical="center" wrapText="1"/>
    </xf>
    <xf numFmtId="0" fontId="128" fillId="0" borderId="74" xfId="1080" applyFont="1" applyBorder="1" applyAlignment="1">
      <alignment horizontal="center" vertical="center" wrapText="1"/>
    </xf>
    <xf numFmtId="0" fontId="128" fillId="0" borderId="77" xfId="1080" applyFont="1" applyBorder="1" applyAlignment="1">
      <alignment horizontal="center" vertical="center" wrapText="1"/>
    </xf>
    <xf numFmtId="0" fontId="128" fillId="0" borderId="72" xfId="1080" applyFont="1" applyBorder="1" applyAlignment="1">
      <alignment horizontal="center" vertical="center" wrapText="1"/>
    </xf>
    <xf numFmtId="0" fontId="129" fillId="0" borderId="0" xfId="1080" applyFont="1" applyAlignment="1">
      <alignment horizontal="center"/>
    </xf>
    <xf numFmtId="0" fontId="128" fillId="0" borderId="0" xfId="1080" applyFont="1" applyAlignment="1">
      <alignment horizontal="center"/>
    </xf>
    <xf numFmtId="0" fontId="129" fillId="0" borderId="0" xfId="1080" applyFont="1" applyAlignment="1">
      <alignment horizontal="center" wrapText="1"/>
    </xf>
    <xf numFmtId="0" fontId="131" fillId="0" borderId="0" xfId="1080" applyFont="1" applyAlignment="1">
      <alignment horizontal="center" wrapText="1"/>
    </xf>
    <xf numFmtId="0" fontId="130" fillId="0" borderId="0" xfId="1080" applyFont="1" applyAlignment="1">
      <alignment horizontal="center"/>
    </xf>
    <xf numFmtId="0" fontId="132" fillId="0" borderId="72" xfId="1080" applyFont="1" applyBorder="1" applyAlignment="1">
      <alignment horizontal="center" vertical="center" wrapText="1"/>
    </xf>
    <xf numFmtId="0" fontId="132" fillId="0" borderId="73" xfId="1080" applyFont="1" applyBorder="1" applyAlignment="1">
      <alignment horizontal="center" vertical="center" wrapText="1"/>
    </xf>
    <xf numFmtId="0" fontId="132" fillId="0" borderId="75" xfId="1080" applyFont="1" applyBorder="1" applyAlignment="1">
      <alignment horizontal="center" vertical="center" wrapText="1"/>
    </xf>
    <xf numFmtId="0" fontId="132" fillId="0" borderId="76" xfId="1080" applyFont="1" applyBorder="1" applyAlignment="1">
      <alignment horizontal="center" vertical="center" wrapText="1"/>
    </xf>
    <xf numFmtId="0" fontId="132" fillId="0" borderId="74" xfId="1080" applyFont="1" applyBorder="1" applyAlignment="1">
      <alignment horizontal="center" vertical="center" wrapText="1"/>
    </xf>
    <xf numFmtId="0" fontId="132" fillId="0" borderId="77" xfId="1080"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70" xfId="49" applyFont="1" applyBorder="1" applyAlignment="1">
      <alignment horizontal="center" vertical="center" wrapText="1"/>
    </xf>
    <xf numFmtId="0" fontId="40" fillId="0" borderId="71"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 fontId="37" fillId="0" borderId="79" xfId="49" applyNumberFormat="1" applyFont="1" applyBorder="1" applyAlignment="1">
      <alignment horizontal="center" vertical="center" wrapText="1"/>
    </xf>
    <xf numFmtId="49" fontId="37" fillId="0" borderId="79" xfId="49" applyNumberFormat="1" applyFont="1" applyBorder="1" applyAlignment="1">
      <alignment horizontal="center" vertical="center" wrapText="1"/>
    </xf>
    <xf numFmtId="195" fontId="37" fillId="0" borderId="79" xfId="49" applyNumberFormat="1" applyFont="1" applyBorder="1" applyAlignment="1">
      <alignment horizontal="center" vertical="center" wrapText="1"/>
    </xf>
    <xf numFmtId="196" fontId="37" fillId="0" borderId="79" xfId="49" applyNumberFormat="1" applyFont="1" applyBorder="1" applyAlignment="1">
      <alignment horizontal="center" vertical="center" wrapText="1"/>
    </xf>
  </cellXfs>
  <cellStyles count="1908">
    <cellStyle name=" 1" xfId="95" xr:uid="{00000000-0005-0000-0000-000000000000}"/>
    <cellStyle name="_2008г. и 4кв" xfId="96" xr:uid="{00000000-0005-0000-0000-000001000000}"/>
    <cellStyle name="_4_macro 2009" xfId="97" xr:uid="{00000000-0005-0000-0000-000002000000}"/>
    <cellStyle name="_Condition-long(2012-2030)нах" xfId="98" xr:uid="{00000000-0005-0000-0000-000003000000}"/>
    <cellStyle name="_CPI foodimp" xfId="99" xr:uid="{00000000-0005-0000-0000-000004000000}"/>
    <cellStyle name="_macro 2012 var 1" xfId="100" xr:uid="{00000000-0005-0000-0000-000005000000}"/>
    <cellStyle name="_SeriesAttributes" xfId="101" xr:uid="{00000000-0005-0000-0000-000006000000}"/>
    <cellStyle name="_v2008-2012-15.12.09вар(2)-11.2030" xfId="102" xr:uid="{00000000-0005-0000-0000-000007000000}"/>
    <cellStyle name="_v-2013-2030- 2b17.01.11Нах-cpiнов. курс inn 1-2-Е1xls" xfId="103" xr:uid="{00000000-0005-0000-0000-000008000000}"/>
    <cellStyle name="_Газ-расчет-16 0508Клдо 2023" xfId="104" xr:uid="{00000000-0005-0000-0000-000009000000}"/>
    <cellStyle name="_Газ-расчет-net-back 21,12.09 до 2030 в2" xfId="105" xr:uid="{00000000-0005-0000-0000-00000A000000}"/>
    <cellStyle name="_ИПЦЖКХ2105 08-до 2023вар1" xfId="106" xr:uid="{00000000-0005-0000-0000-00000B000000}"/>
    <cellStyle name="_Книга1" xfId="107" xr:uid="{00000000-0005-0000-0000-00000C000000}"/>
    <cellStyle name="_Книга3" xfId="108" xr:uid="{00000000-0005-0000-0000-00000D000000}"/>
    <cellStyle name="_Копия Condition-все вар13.12.08" xfId="109" xr:uid="{00000000-0005-0000-0000-00000E000000}"/>
    <cellStyle name="_курсовые разницы 01,06,08" xfId="110" xr:uid="{00000000-0005-0000-0000-00000F000000}"/>
    <cellStyle name="_Макро_2030 год" xfId="111" xr:uid="{00000000-0005-0000-0000-000010000000}"/>
    <cellStyle name="_Модель - 2(23)" xfId="112" xr:uid="{00000000-0005-0000-0000-000011000000}"/>
    <cellStyle name="_Правила заполнения" xfId="113" xr:uid="{00000000-0005-0000-0000-000012000000}"/>
    <cellStyle name="_Сб-macro 2020" xfId="114" xr:uid="{00000000-0005-0000-0000-000013000000}"/>
    <cellStyle name="_Сб-macro 2020 2" xfId="115" xr:uid="{00000000-0005-0000-0000-000014000000}"/>
    <cellStyle name="_Сб-macro 2020_v2008-2012-15.12.09вар(2)-11.2030" xfId="116" xr:uid="{00000000-0005-0000-0000-000015000000}"/>
    <cellStyle name="_Сб-macro 2020_v2008-2012-23.09.09вар2а-11" xfId="117" xr:uid="{00000000-0005-0000-0000-000016000000}"/>
    <cellStyle name="_ЦФ  реализация акций 2008-2010" xfId="118" xr:uid="{00000000-0005-0000-0000-000017000000}"/>
    <cellStyle name="_ЦФ  реализация акций 2008-2010_акции по годам 2009-2012" xfId="119" xr:uid="{00000000-0005-0000-0000-000018000000}"/>
    <cellStyle name="_ЦФ  реализация акций 2008-2010_Копия Прогноз ПТРдо 2030г  (3)" xfId="120" xr:uid="{00000000-0005-0000-0000-000019000000}"/>
    <cellStyle name="_ЦФ  реализация акций 2008-2010_Прогноз ПТРдо 2030г." xfId="121" xr:uid="{00000000-0005-0000-0000-00001A000000}"/>
    <cellStyle name="1Normal" xfId="122" xr:uid="{00000000-0005-0000-0000-00001B000000}"/>
    <cellStyle name="20% - Accent1" xfId="123" xr:uid="{00000000-0005-0000-0000-00001C000000}"/>
    <cellStyle name="20% - Accent2" xfId="124" xr:uid="{00000000-0005-0000-0000-00001D000000}"/>
    <cellStyle name="20% - Accent3" xfId="125" xr:uid="{00000000-0005-0000-0000-00001E000000}"/>
    <cellStyle name="20% - Accent4" xfId="126" xr:uid="{00000000-0005-0000-0000-00001F000000}"/>
    <cellStyle name="20% - Accent5" xfId="127" xr:uid="{00000000-0005-0000-0000-000020000000}"/>
    <cellStyle name="20% - Accent6" xfId="128" xr:uid="{00000000-0005-0000-0000-000021000000}"/>
    <cellStyle name="20% - Акцент1 2" xfId="4" xr:uid="{00000000-0005-0000-0000-000022000000}"/>
    <cellStyle name="20% - Акцент1 2 2" xfId="129" xr:uid="{00000000-0005-0000-0000-000023000000}"/>
    <cellStyle name="20% - Акцент1 2 2 2" xfId="130" xr:uid="{00000000-0005-0000-0000-000024000000}"/>
    <cellStyle name="20% - Акцент1 2 3" xfId="131" xr:uid="{00000000-0005-0000-0000-000025000000}"/>
    <cellStyle name="20% - Акцент1 2 3 2" xfId="132" xr:uid="{00000000-0005-0000-0000-000026000000}"/>
    <cellStyle name="20% - Акцент1 3" xfId="133" xr:uid="{00000000-0005-0000-0000-000027000000}"/>
    <cellStyle name="20% - Акцент1 3 2" xfId="134" xr:uid="{00000000-0005-0000-0000-000028000000}"/>
    <cellStyle name="20% - Акцент1 3 2 2" xfId="135" xr:uid="{00000000-0005-0000-0000-000029000000}"/>
    <cellStyle name="20% - Акцент1 4" xfId="136" xr:uid="{00000000-0005-0000-0000-00002A000000}"/>
    <cellStyle name="20% - Акцент1 4 2" xfId="137" xr:uid="{00000000-0005-0000-0000-00002B000000}"/>
    <cellStyle name="20% - Акцент2 2" xfId="5" xr:uid="{00000000-0005-0000-0000-00002C000000}"/>
    <cellStyle name="20% - Акцент2 2 2" xfId="138" xr:uid="{00000000-0005-0000-0000-00002D000000}"/>
    <cellStyle name="20% - Акцент2 2 2 2" xfId="139" xr:uid="{00000000-0005-0000-0000-00002E000000}"/>
    <cellStyle name="20% - Акцент2 2 3" xfId="140" xr:uid="{00000000-0005-0000-0000-00002F000000}"/>
    <cellStyle name="20% - Акцент2 2 3 2" xfId="141" xr:uid="{00000000-0005-0000-0000-000030000000}"/>
    <cellStyle name="20% - Акцент2 3" xfId="142" xr:uid="{00000000-0005-0000-0000-000031000000}"/>
    <cellStyle name="20% - Акцент2 3 2" xfId="143" xr:uid="{00000000-0005-0000-0000-000032000000}"/>
    <cellStyle name="20% - Акцент2 3 2 2" xfId="144" xr:uid="{00000000-0005-0000-0000-000033000000}"/>
    <cellStyle name="20% - Акцент2 4" xfId="145" xr:uid="{00000000-0005-0000-0000-000034000000}"/>
    <cellStyle name="20% - Акцент2 4 2" xfId="146" xr:uid="{00000000-0005-0000-0000-000035000000}"/>
    <cellStyle name="20% - Акцент3 2" xfId="6" xr:uid="{00000000-0005-0000-0000-000036000000}"/>
    <cellStyle name="20% - Акцент3 2 2" xfId="147" xr:uid="{00000000-0005-0000-0000-000037000000}"/>
    <cellStyle name="20% - Акцент3 2 2 2" xfId="148" xr:uid="{00000000-0005-0000-0000-000038000000}"/>
    <cellStyle name="20% - Акцент3 2 3" xfId="149" xr:uid="{00000000-0005-0000-0000-000039000000}"/>
    <cellStyle name="20% - Акцент3 2 3 2" xfId="150" xr:uid="{00000000-0005-0000-0000-00003A000000}"/>
    <cellStyle name="20% - Акцент3 3" xfId="151" xr:uid="{00000000-0005-0000-0000-00003B000000}"/>
    <cellStyle name="20% - Акцент3 3 2" xfId="152" xr:uid="{00000000-0005-0000-0000-00003C000000}"/>
    <cellStyle name="20% - Акцент3 3 2 2" xfId="153" xr:uid="{00000000-0005-0000-0000-00003D000000}"/>
    <cellStyle name="20% - Акцент3 4" xfId="154" xr:uid="{00000000-0005-0000-0000-00003E000000}"/>
    <cellStyle name="20% - Акцент3 4 2" xfId="155" xr:uid="{00000000-0005-0000-0000-00003F000000}"/>
    <cellStyle name="20% - Акцент4 2" xfId="7" xr:uid="{00000000-0005-0000-0000-000040000000}"/>
    <cellStyle name="20% - Акцент4 2 2" xfId="156" xr:uid="{00000000-0005-0000-0000-000041000000}"/>
    <cellStyle name="20% - Акцент4 2 2 2" xfId="157" xr:uid="{00000000-0005-0000-0000-000042000000}"/>
    <cellStyle name="20% - Акцент4 2 3" xfId="158" xr:uid="{00000000-0005-0000-0000-000043000000}"/>
    <cellStyle name="20% - Акцент4 2 3 2" xfId="159" xr:uid="{00000000-0005-0000-0000-000044000000}"/>
    <cellStyle name="20% - Акцент4 3" xfId="160" xr:uid="{00000000-0005-0000-0000-000045000000}"/>
    <cellStyle name="20% - Акцент4 3 2" xfId="161" xr:uid="{00000000-0005-0000-0000-000046000000}"/>
    <cellStyle name="20% - Акцент4 3 2 2" xfId="162" xr:uid="{00000000-0005-0000-0000-000047000000}"/>
    <cellStyle name="20% - Акцент4 4" xfId="163" xr:uid="{00000000-0005-0000-0000-000048000000}"/>
    <cellStyle name="20% - Акцент4 4 2" xfId="164" xr:uid="{00000000-0005-0000-0000-000049000000}"/>
    <cellStyle name="20% - Акцент5 2" xfId="8" xr:uid="{00000000-0005-0000-0000-00004A000000}"/>
    <cellStyle name="20% - Акцент5 2 2" xfId="165" xr:uid="{00000000-0005-0000-0000-00004B000000}"/>
    <cellStyle name="20% - Акцент5 2 2 2" xfId="166" xr:uid="{00000000-0005-0000-0000-00004C000000}"/>
    <cellStyle name="20% - Акцент5 2 3" xfId="167" xr:uid="{00000000-0005-0000-0000-00004D000000}"/>
    <cellStyle name="20% - Акцент5 2 3 2" xfId="168" xr:uid="{00000000-0005-0000-0000-00004E000000}"/>
    <cellStyle name="20% - Акцент5 3" xfId="169" xr:uid="{00000000-0005-0000-0000-00004F000000}"/>
    <cellStyle name="20% - Акцент5 3 2" xfId="170" xr:uid="{00000000-0005-0000-0000-000050000000}"/>
    <cellStyle name="20% - Акцент5 3 2 2" xfId="171" xr:uid="{00000000-0005-0000-0000-000051000000}"/>
    <cellStyle name="20% - Акцент5 4" xfId="172" xr:uid="{00000000-0005-0000-0000-000052000000}"/>
    <cellStyle name="20% - Акцент5 4 2" xfId="173" xr:uid="{00000000-0005-0000-0000-000053000000}"/>
    <cellStyle name="20% - Акцент6 2" xfId="9" xr:uid="{00000000-0005-0000-0000-000054000000}"/>
    <cellStyle name="20% - Акцент6 2 2" xfId="174" xr:uid="{00000000-0005-0000-0000-000055000000}"/>
    <cellStyle name="20% - Акцент6 2 2 2" xfId="175" xr:uid="{00000000-0005-0000-0000-000056000000}"/>
    <cellStyle name="20% - Акцент6 2 3" xfId="176" xr:uid="{00000000-0005-0000-0000-000057000000}"/>
    <cellStyle name="20% - Акцент6 2 3 2" xfId="177" xr:uid="{00000000-0005-0000-0000-000058000000}"/>
    <cellStyle name="20% - Акцент6 3" xfId="178" xr:uid="{00000000-0005-0000-0000-000059000000}"/>
    <cellStyle name="20% - Акцент6 3 2" xfId="179" xr:uid="{00000000-0005-0000-0000-00005A000000}"/>
    <cellStyle name="20% - Акцент6 3 2 2" xfId="180" xr:uid="{00000000-0005-0000-0000-00005B000000}"/>
    <cellStyle name="20% - Акцент6 4" xfId="181" xr:uid="{00000000-0005-0000-0000-00005C000000}"/>
    <cellStyle name="20% - Акцент6 4 2" xfId="182" xr:uid="{00000000-0005-0000-0000-00005D000000}"/>
    <cellStyle name="40% - Accent1" xfId="183" xr:uid="{00000000-0005-0000-0000-00005E000000}"/>
    <cellStyle name="40% - Accent2" xfId="184" xr:uid="{00000000-0005-0000-0000-00005F000000}"/>
    <cellStyle name="40% - Accent3" xfId="185" xr:uid="{00000000-0005-0000-0000-000060000000}"/>
    <cellStyle name="40% - Accent4" xfId="186" xr:uid="{00000000-0005-0000-0000-000061000000}"/>
    <cellStyle name="40% - Accent5" xfId="187" xr:uid="{00000000-0005-0000-0000-000062000000}"/>
    <cellStyle name="40% - Accent6" xfId="188" xr:uid="{00000000-0005-0000-0000-000063000000}"/>
    <cellStyle name="40% - Акцент1 2" xfId="10" xr:uid="{00000000-0005-0000-0000-000064000000}"/>
    <cellStyle name="40% - Акцент1 2 2" xfId="189" xr:uid="{00000000-0005-0000-0000-000065000000}"/>
    <cellStyle name="40% - Акцент1 2 2 2" xfId="190" xr:uid="{00000000-0005-0000-0000-000066000000}"/>
    <cellStyle name="40% - Акцент1 2 3" xfId="191" xr:uid="{00000000-0005-0000-0000-000067000000}"/>
    <cellStyle name="40% - Акцент1 2 3 2" xfId="192" xr:uid="{00000000-0005-0000-0000-000068000000}"/>
    <cellStyle name="40% - Акцент1 3" xfId="193" xr:uid="{00000000-0005-0000-0000-000069000000}"/>
    <cellStyle name="40% - Акцент1 3 2" xfId="194" xr:uid="{00000000-0005-0000-0000-00006A000000}"/>
    <cellStyle name="40% - Акцент1 3 2 2" xfId="195" xr:uid="{00000000-0005-0000-0000-00006B000000}"/>
    <cellStyle name="40% - Акцент1 4" xfId="196" xr:uid="{00000000-0005-0000-0000-00006C000000}"/>
    <cellStyle name="40% - Акцент1 4 2" xfId="197" xr:uid="{00000000-0005-0000-0000-00006D000000}"/>
    <cellStyle name="40% - Акцент2 2" xfId="11" xr:uid="{00000000-0005-0000-0000-00006E000000}"/>
    <cellStyle name="40% - Акцент2 2 2" xfId="198" xr:uid="{00000000-0005-0000-0000-00006F000000}"/>
    <cellStyle name="40% - Акцент2 2 2 2" xfId="199" xr:uid="{00000000-0005-0000-0000-000070000000}"/>
    <cellStyle name="40% - Акцент2 2 3" xfId="200" xr:uid="{00000000-0005-0000-0000-000071000000}"/>
    <cellStyle name="40% - Акцент2 2 3 2" xfId="201" xr:uid="{00000000-0005-0000-0000-000072000000}"/>
    <cellStyle name="40% - Акцент2 3" xfId="202" xr:uid="{00000000-0005-0000-0000-000073000000}"/>
    <cellStyle name="40% - Акцент2 3 2" xfId="203" xr:uid="{00000000-0005-0000-0000-000074000000}"/>
    <cellStyle name="40% - Акцент2 3 2 2" xfId="204" xr:uid="{00000000-0005-0000-0000-000075000000}"/>
    <cellStyle name="40% - Акцент2 4" xfId="205" xr:uid="{00000000-0005-0000-0000-000076000000}"/>
    <cellStyle name="40% - Акцент2 4 2" xfId="206" xr:uid="{00000000-0005-0000-0000-000077000000}"/>
    <cellStyle name="40% - Акцент3 2" xfId="12" xr:uid="{00000000-0005-0000-0000-000078000000}"/>
    <cellStyle name="40% - Акцент3 2 2" xfId="207" xr:uid="{00000000-0005-0000-0000-000079000000}"/>
    <cellStyle name="40% - Акцент3 2 2 2" xfId="208" xr:uid="{00000000-0005-0000-0000-00007A000000}"/>
    <cellStyle name="40% - Акцент3 2 3" xfId="209" xr:uid="{00000000-0005-0000-0000-00007B000000}"/>
    <cellStyle name="40% - Акцент3 2 3 2" xfId="210" xr:uid="{00000000-0005-0000-0000-00007C000000}"/>
    <cellStyle name="40% - Акцент3 3" xfId="211" xr:uid="{00000000-0005-0000-0000-00007D000000}"/>
    <cellStyle name="40% - Акцент3 3 2" xfId="212" xr:uid="{00000000-0005-0000-0000-00007E000000}"/>
    <cellStyle name="40% - Акцент3 3 2 2" xfId="213" xr:uid="{00000000-0005-0000-0000-00007F000000}"/>
    <cellStyle name="40% - Акцент3 4" xfId="214" xr:uid="{00000000-0005-0000-0000-000080000000}"/>
    <cellStyle name="40% - Акцент3 4 2" xfId="215" xr:uid="{00000000-0005-0000-0000-000081000000}"/>
    <cellStyle name="40% - Акцент4 2" xfId="13" xr:uid="{00000000-0005-0000-0000-000082000000}"/>
    <cellStyle name="40% - Акцент4 2 2" xfId="216" xr:uid="{00000000-0005-0000-0000-000083000000}"/>
    <cellStyle name="40% - Акцент4 2 2 2" xfId="217" xr:uid="{00000000-0005-0000-0000-000084000000}"/>
    <cellStyle name="40% - Акцент4 2 3" xfId="218" xr:uid="{00000000-0005-0000-0000-000085000000}"/>
    <cellStyle name="40% - Акцент4 2 3 2" xfId="219" xr:uid="{00000000-0005-0000-0000-000086000000}"/>
    <cellStyle name="40% - Акцент4 3" xfId="220" xr:uid="{00000000-0005-0000-0000-000087000000}"/>
    <cellStyle name="40% - Акцент4 3 2" xfId="221" xr:uid="{00000000-0005-0000-0000-000088000000}"/>
    <cellStyle name="40% - Акцент4 3 2 2" xfId="222" xr:uid="{00000000-0005-0000-0000-000089000000}"/>
    <cellStyle name="40% - Акцент4 4" xfId="223" xr:uid="{00000000-0005-0000-0000-00008A000000}"/>
    <cellStyle name="40% - Акцент4 4 2" xfId="224" xr:uid="{00000000-0005-0000-0000-00008B000000}"/>
    <cellStyle name="40% - Акцент5 2" xfId="14" xr:uid="{00000000-0005-0000-0000-00008C000000}"/>
    <cellStyle name="40% - Акцент5 2 2" xfId="225" xr:uid="{00000000-0005-0000-0000-00008D000000}"/>
    <cellStyle name="40% - Акцент5 2 2 2" xfId="226" xr:uid="{00000000-0005-0000-0000-00008E000000}"/>
    <cellStyle name="40% - Акцент5 2 3" xfId="227" xr:uid="{00000000-0005-0000-0000-00008F000000}"/>
    <cellStyle name="40% - Акцент5 2 3 2" xfId="228" xr:uid="{00000000-0005-0000-0000-000090000000}"/>
    <cellStyle name="40% - Акцент5 3" xfId="229" xr:uid="{00000000-0005-0000-0000-000091000000}"/>
    <cellStyle name="40% - Акцент5 3 2" xfId="230" xr:uid="{00000000-0005-0000-0000-000092000000}"/>
    <cellStyle name="40% - Акцент5 3 2 2" xfId="231" xr:uid="{00000000-0005-0000-0000-000093000000}"/>
    <cellStyle name="40% - Акцент5 4" xfId="232" xr:uid="{00000000-0005-0000-0000-000094000000}"/>
    <cellStyle name="40% - Акцент5 4 2" xfId="233" xr:uid="{00000000-0005-0000-0000-000095000000}"/>
    <cellStyle name="40% - Акцент6 2" xfId="15" xr:uid="{00000000-0005-0000-0000-000096000000}"/>
    <cellStyle name="40% - Акцент6 2 2" xfId="234" xr:uid="{00000000-0005-0000-0000-000097000000}"/>
    <cellStyle name="40% - Акцент6 2 2 2" xfId="235" xr:uid="{00000000-0005-0000-0000-000098000000}"/>
    <cellStyle name="40% - Акцент6 2 3" xfId="236" xr:uid="{00000000-0005-0000-0000-000099000000}"/>
    <cellStyle name="40% - Акцент6 2 3 2" xfId="237" xr:uid="{00000000-0005-0000-0000-00009A000000}"/>
    <cellStyle name="40% - Акцент6 3" xfId="238" xr:uid="{00000000-0005-0000-0000-00009B000000}"/>
    <cellStyle name="40% - Акцент6 3 2" xfId="239" xr:uid="{00000000-0005-0000-0000-00009C000000}"/>
    <cellStyle name="40% - Акцент6 3 2 2" xfId="240" xr:uid="{00000000-0005-0000-0000-00009D000000}"/>
    <cellStyle name="40% - Акцент6 4" xfId="241" xr:uid="{00000000-0005-0000-0000-00009E000000}"/>
    <cellStyle name="40% - Акцент6 4 2" xfId="242" xr:uid="{00000000-0005-0000-0000-00009F000000}"/>
    <cellStyle name="60% - Accent1" xfId="243" xr:uid="{00000000-0005-0000-0000-0000A0000000}"/>
    <cellStyle name="60% - Accent2" xfId="244" xr:uid="{00000000-0005-0000-0000-0000A1000000}"/>
    <cellStyle name="60% - Accent3" xfId="245" xr:uid="{00000000-0005-0000-0000-0000A2000000}"/>
    <cellStyle name="60% - Accent4" xfId="246" xr:uid="{00000000-0005-0000-0000-0000A3000000}"/>
    <cellStyle name="60% - Accent5" xfId="247" xr:uid="{00000000-0005-0000-0000-0000A4000000}"/>
    <cellStyle name="60% - Accent6" xfId="248" xr:uid="{00000000-0005-0000-0000-0000A5000000}"/>
    <cellStyle name="60% - Акцент1 2" xfId="16" xr:uid="{00000000-0005-0000-0000-0000A6000000}"/>
    <cellStyle name="60% - Акцент1 3" xfId="249" xr:uid="{00000000-0005-0000-0000-0000A7000000}"/>
    <cellStyle name="60% - Акцент2 2" xfId="17" xr:uid="{00000000-0005-0000-0000-0000A8000000}"/>
    <cellStyle name="60% - Акцент2 3" xfId="250" xr:uid="{00000000-0005-0000-0000-0000A9000000}"/>
    <cellStyle name="60% - Акцент3 2" xfId="18" xr:uid="{00000000-0005-0000-0000-0000AA000000}"/>
    <cellStyle name="60% - Акцент3 3" xfId="251" xr:uid="{00000000-0005-0000-0000-0000AB000000}"/>
    <cellStyle name="60% - Акцент4 2" xfId="19" xr:uid="{00000000-0005-0000-0000-0000AC000000}"/>
    <cellStyle name="60% - Акцент4 3" xfId="252" xr:uid="{00000000-0005-0000-0000-0000AD000000}"/>
    <cellStyle name="60% - Акцент5 2" xfId="20" xr:uid="{00000000-0005-0000-0000-0000AE000000}"/>
    <cellStyle name="60% - Акцент5 3" xfId="253" xr:uid="{00000000-0005-0000-0000-0000AF000000}"/>
    <cellStyle name="60% - Акцент6 2" xfId="21" xr:uid="{00000000-0005-0000-0000-0000B0000000}"/>
    <cellStyle name="60% - Акцент6 3" xfId="254" xr:uid="{00000000-0005-0000-0000-0000B1000000}"/>
    <cellStyle name="Accent1" xfId="255" xr:uid="{00000000-0005-0000-0000-0000B2000000}"/>
    <cellStyle name="Accent1 - 20%" xfId="256" xr:uid="{00000000-0005-0000-0000-0000B3000000}"/>
    <cellStyle name="Accent1 - 20% 2" xfId="257" xr:uid="{00000000-0005-0000-0000-0000B4000000}"/>
    <cellStyle name="Accent1 - 20% 3" xfId="258" xr:uid="{00000000-0005-0000-0000-0000B5000000}"/>
    <cellStyle name="Accent1 - 20% 4" xfId="259" xr:uid="{00000000-0005-0000-0000-0000B6000000}"/>
    <cellStyle name="Accent1 - 20% 5" xfId="260" xr:uid="{00000000-0005-0000-0000-0000B7000000}"/>
    <cellStyle name="Accent1 - 20% 6" xfId="261" xr:uid="{00000000-0005-0000-0000-0000B8000000}"/>
    <cellStyle name="Accent1 - 40%" xfId="262" xr:uid="{00000000-0005-0000-0000-0000B9000000}"/>
    <cellStyle name="Accent1 - 40% 2" xfId="263" xr:uid="{00000000-0005-0000-0000-0000BA000000}"/>
    <cellStyle name="Accent1 - 40% 3" xfId="264" xr:uid="{00000000-0005-0000-0000-0000BB000000}"/>
    <cellStyle name="Accent1 - 40% 4" xfId="265" xr:uid="{00000000-0005-0000-0000-0000BC000000}"/>
    <cellStyle name="Accent1 - 40% 5" xfId="266" xr:uid="{00000000-0005-0000-0000-0000BD000000}"/>
    <cellStyle name="Accent1 - 40% 6" xfId="267" xr:uid="{00000000-0005-0000-0000-0000BE000000}"/>
    <cellStyle name="Accent1 - 60%" xfId="268" xr:uid="{00000000-0005-0000-0000-0000BF000000}"/>
    <cellStyle name="Accent1 - 60% 2" xfId="269" xr:uid="{00000000-0005-0000-0000-0000C0000000}"/>
    <cellStyle name="Accent1 - 60% 3" xfId="270" xr:uid="{00000000-0005-0000-0000-0000C1000000}"/>
    <cellStyle name="Accent1 - 60% 4" xfId="271" xr:uid="{00000000-0005-0000-0000-0000C2000000}"/>
    <cellStyle name="Accent1 - 60% 5" xfId="272" xr:uid="{00000000-0005-0000-0000-0000C3000000}"/>
    <cellStyle name="Accent1 - 60% 6" xfId="273" xr:uid="{00000000-0005-0000-0000-0000C4000000}"/>
    <cellStyle name="Accent1_акции по годам 2009-2012" xfId="274" xr:uid="{00000000-0005-0000-0000-0000C5000000}"/>
    <cellStyle name="Accent2" xfId="275" xr:uid="{00000000-0005-0000-0000-0000C6000000}"/>
    <cellStyle name="Accent2 - 20%" xfId="276" xr:uid="{00000000-0005-0000-0000-0000C7000000}"/>
    <cellStyle name="Accent2 - 20% 2" xfId="277" xr:uid="{00000000-0005-0000-0000-0000C8000000}"/>
    <cellStyle name="Accent2 - 20% 3" xfId="278" xr:uid="{00000000-0005-0000-0000-0000C9000000}"/>
    <cellStyle name="Accent2 - 20% 4" xfId="279" xr:uid="{00000000-0005-0000-0000-0000CA000000}"/>
    <cellStyle name="Accent2 - 20% 5" xfId="280" xr:uid="{00000000-0005-0000-0000-0000CB000000}"/>
    <cellStyle name="Accent2 - 20% 6" xfId="281" xr:uid="{00000000-0005-0000-0000-0000CC000000}"/>
    <cellStyle name="Accent2 - 40%" xfId="282" xr:uid="{00000000-0005-0000-0000-0000CD000000}"/>
    <cellStyle name="Accent2 - 40% 2" xfId="283" xr:uid="{00000000-0005-0000-0000-0000CE000000}"/>
    <cellStyle name="Accent2 - 40% 3" xfId="284" xr:uid="{00000000-0005-0000-0000-0000CF000000}"/>
    <cellStyle name="Accent2 - 40% 4" xfId="285" xr:uid="{00000000-0005-0000-0000-0000D0000000}"/>
    <cellStyle name="Accent2 - 40% 5" xfId="286" xr:uid="{00000000-0005-0000-0000-0000D1000000}"/>
    <cellStyle name="Accent2 - 40% 6" xfId="287" xr:uid="{00000000-0005-0000-0000-0000D2000000}"/>
    <cellStyle name="Accent2 - 60%" xfId="288" xr:uid="{00000000-0005-0000-0000-0000D3000000}"/>
    <cellStyle name="Accent2 - 60% 2" xfId="289" xr:uid="{00000000-0005-0000-0000-0000D4000000}"/>
    <cellStyle name="Accent2 - 60% 3" xfId="290" xr:uid="{00000000-0005-0000-0000-0000D5000000}"/>
    <cellStyle name="Accent2 - 60% 4" xfId="291" xr:uid="{00000000-0005-0000-0000-0000D6000000}"/>
    <cellStyle name="Accent2 - 60% 5" xfId="292" xr:uid="{00000000-0005-0000-0000-0000D7000000}"/>
    <cellStyle name="Accent2 - 60% 6" xfId="293" xr:uid="{00000000-0005-0000-0000-0000D8000000}"/>
    <cellStyle name="Accent2_акции по годам 2009-2012" xfId="294" xr:uid="{00000000-0005-0000-0000-0000D9000000}"/>
    <cellStyle name="Accent3" xfId="295" xr:uid="{00000000-0005-0000-0000-0000DA000000}"/>
    <cellStyle name="Accent3 - 20%" xfId="296" xr:uid="{00000000-0005-0000-0000-0000DB000000}"/>
    <cellStyle name="Accent3 - 20% 2" xfId="297" xr:uid="{00000000-0005-0000-0000-0000DC000000}"/>
    <cellStyle name="Accent3 - 20% 3" xfId="298" xr:uid="{00000000-0005-0000-0000-0000DD000000}"/>
    <cellStyle name="Accent3 - 20% 4" xfId="299" xr:uid="{00000000-0005-0000-0000-0000DE000000}"/>
    <cellStyle name="Accent3 - 20% 5" xfId="300" xr:uid="{00000000-0005-0000-0000-0000DF000000}"/>
    <cellStyle name="Accent3 - 20% 6" xfId="301" xr:uid="{00000000-0005-0000-0000-0000E0000000}"/>
    <cellStyle name="Accent3 - 40%" xfId="302" xr:uid="{00000000-0005-0000-0000-0000E1000000}"/>
    <cellStyle name="Accent3 - 40% 2" xfId="303" xr:uid="{00000000-0005-0000-0000-0000E2000000}"/>
    <cellStyle name="Accent3 - 40% 3" xfId="304" xr:uid="{00000000-0005-0000-0000-0000E3000000}"/>
    <cellStyle name="Accent3 - 40% 4" xfId="305" xr:uid="{00000000-0005-0000-0000-0000E4000000}"/>
    <cellStyle name="Accent3 - 40% 5" xfId="306" xr:uid="{00000000-0005-0000-0000-0000E5000000}"/>
    <cellStyle name="Accent3 - 40% 6" xfId="307" xr:uid="{00000000-0005-0000-0000-0000E6000000}"/>
    <cellStyle name="Accent3 - 60%" xfId="308" xr:uid="{00000000-0005-0000-0000-0000E7000000}"/>
    <cellStyle name="Accent3 - 60% 2" xfId="309" xr:uid="{00000000-0005-0000-0000-0000E8000000}"/>
    <cellStyle name="Accent3 - 60% 3" xfId="310" xr:uid="{00000000-0005-0000-0000-0000E9000000}"/>
    <cellStyle name="Accent3 - 60% 4" xfId="311" xr:uid="{00000000-0005-0000-0000-0000EA000000}"/>
    <cellStyle name="Accent3 - 60% 5" xfId="312" xr:uid="{00000000-0005-0000-0000-0000EB000000}"/>
    <cellStyle name="Accent3 - 60% 6" xfId="313" xr:uid="{00000000-0005-0000-0000-0000EC000000}"/>
    <cellStyle name="Accent3_7-р" xfId="314" xr:uid="{00000000-0005-0000-0000-0000ED000000}"/>
    <cellStyle name="Accent4" xfId="315" xr:uid="{00000000-0005-0000-0000-0000EE000000}"/>
    <cellStyle name="Accent4 - 20%" xfId="316" xr:uid="{00000000-0005-0000-0000-0000EF000000}"/>
    <cellStyle name="Accent4 - 20% 2" xfId="317" xr:uid="{00000000-0005-0000-0000-0000F0000000}"/>
    <cellStyle name="Accent4 - 20% 3" xfId="318" xr:uid="{00000000-0005-0000-0000-0000F1000000}"/>
    <cellStyle name="Accent4 - 20% 4" xfId="319" xr:uid="{00000000-0005-0000-0000-0000F2000000}"/>
    <cellStyle name="Accent4 - 20% 5" xfId="320" xr:uid="{00000000-0005-0000-0000-0000F3000000}"/>
    <cellStyle name="Accent4 - 20% 6" xfId="321" xr:uid="{00000000-0005-0000-0000-0000F4000000}"/>
    <cellStyle name="Accent4 - 40%" xfId="322" xr:uid="{00000000-0005-0000-0000-0000F5000000}"/>
    <cellStyle name="Accent4 - 40% 2" xfId="323" xr:uid="{00000000-0005-0000-0000-0000F6000000}"/>
    <cellStyle name="Accent4 - 40% 3" xfId="324" xr:uid="{00000000-0005-0000-0000-0000F7000000}"/>
    <cellStyle name="Accent4 - 40% 4" xfId="325" xr:uid="{00000000-0005-0000-0000-0000F8000000}"/>
    <cellStyle name="Accent4 - 40% 5" xfId="326" xr:uid="{00000000-0005-0000-0000-0000F9000000}"/>
    <cellStyle name="Accent4 - 40% 6" xfId="327" xr:uid="{00000000-0005-0000-0000-0000FA000000}"/>
    <cellStyle name="Accent4 - 60%" xfId="328" xr:uid="{00000000-0005-0000-0000-0000FB000000}"/>
    <cellStyle name="Accent4 - 60% 2" xfId="329" xr:uid="{00000000-0005-0000-0000-0000FC000000}"/>
    <cellStyle name="Accent4 - 60% 3" xfId="330" xr:uid="{00000000-0005-0000-0000-0000FD000000}"/>
    <cellStyle name="Accent4 - 60% 4" xfId="331" xr:uid="{00000000-0005-0000-0000-0000FE000000}"/>
    <cellStyle name="Accent4 - 60% 5" xfId="332" xr:uid="{00000000-0005-0000-0000-0000FF000000}"/>
    <cellStyle name="Accent4 - 60% 6" xfId="333" xr:uid="{00000000-0005-0000-0000-000000010000}"/>
    <cellStyle name="Accent4_7-р" xfId="334" xr:uid="{00000000-0005-0000-0000-000001010000}"/>
    <cellStyle name="Accent5" xfId="335" xr:uid="{00000000-0005-0000-0000-000002010000}"/>
    <cellStyle name="Accent5 - 20%" xfId="336" xr:uid="{00000000-0005-0000-0000-000003010000}"/>
    <cellStyle name="Accent5 - 20% 2" xfId="337" xr:uid="{00000000-0005-0000-0000-000004010000}"/>
    <cellStyle name="Accent5 - 20% 3" xfId="338" xr:uid="{00000000-0005-0000-0000-000005010000}"/>
    <cellStyle name="Accent5 - 20% 4" xfId="339" xr:uid="{00000000-0005-0000-0000-000006010000}"/>
    <cellStyle name="Accent5 - 20% 5" xfId="340" xr:uid="{00000000-0005-0000-0000-000007010000}"/>
    <cellStyle name="Accent5 - 20% 6" xfId="341" xr:uid="{00000000-0005-0000-0000-000008010000}"/>
    <cellStyle name="Accent5 - 40%" xfId="342" xr:uid="{00000000-0005-0000-0000-000009010000}"/>
    <cellStyle name="Accent5 - 60%" xfId="343" xr:uid="{00000000-0005-0000-0000-00000A010000}"/>
    <cellStyle name="Accent5 - 60% 2" xfId="344" xr:uid="{00000000-0005-0000-0000-00000B010000}"/>
    <cellStyle name="Accent5 - 60% 3" xfId="345" xr:uid="{00000000-0005-0000-0000-00000C010000}"/>
    <cellStyle name="Accent5 - 60% 4" xfId="346" xr:uid="{00000000-0005-0000-0000-00000D010000}"/>
    <cellStyle name="Accent5 - 60% 5" xfId="347" xr:uid="{00000000-0005-0000-0000-00000E010000}"/>
    <cellStyle name="Accent5 - 60% 6" xfId="348" xr:uid="{00000000-0005-0000-0000-00000F010000}"/>
    <cellStyle name="Accent5_7-р" xfId="349" xr:uid="{00000000-0005-0000-0000-000010010000}"/>
    <cellStyle name="Accent6" xfId="350" xr:uid="{00000000-0005-0000-0000-000011010000}"/>
    <cellStyle name="Accent6 - 20%" xfId="351" xr:uid="{00000000-0005-0000-0000-000012010000}"/>
    <cellStyle name="Accent6 - 40%" xfId="352" xr:uid="{00000000-0005-0000-0000-000013010000}"/>
    <cellStyle name="Accent6 - 40% 2" xfId="353" xr:uid="{00000000-0005-0000-0000-000014010000}"/>
    <cellStyle name="Accent6 - 40% 3" xfId="354" xr:uid="{00000000-0005-0000-0000-000015010000}"/>
    <cellStyle name="Accent6 - 40% 4" xfId="355" xr:uid="{00000000-0005-0000-0000-000016010000}"/>
    <cellStyle name="Accent6 - 40% 5" xfId="356" xr:uid="{00000000-0005-0000-0000-000017010000}"/>
    <cellStyle name="Accent6 - 40% 6" xfId="357" xr:uid="{00000000-0005-0000-0000-000018010000}"/>
    <cellStyle name="Accent6 - 60%" xfId="358" xr:uid="{00000000-0005-0000-0000-000019010000}"/>
    <cellStyle name="Accent6 - 60% 2" xfId="359" xr:uid="{00000000-0005-0000-0000-00001A010000}"/>
    <cellStyle name="Accent6 - 60% 3" xfId="360" xr:uid="{00000000-0005-0000-0000-00001B010000}"/>
    <cellStyle name="Accent6 - 60% 4" xfId="361" xr:uid="{00000000-0005-0000-0000-00001C010000}"/>
    <cellStyle name="Accent6 - 60% 5" xfId="362" xr:uid="{00000000-0005-0000-0000-00001D010000}"/>
    <cellStyle name="Accent6 - 60% 6" xfId="363" xr:uid="{00000000-0005-0000-0000-00001E010000}"/>
    <cellStyle name="Accent6_7-р" xfId="364" xr:uid="{00000000-0005-0000-0000-00001F010000}"/>
    <cellStyle name="Annotations Cell - PerformancePoint" xfId="365" xr:uid="{00000000-0005-0000-0000-000020010000}"/>
    <cellStyle name="Arial007000001514155735" xfId="366" xr:uid="{00000000-0005-0000-0000-000021010000}"/>
    <cellStyle name="Arial007000001514155735 2" xfId="367" xr:uid="{00000000-0005-0000-0000-000022010000}"/>
    <cellStyle name="Arial0070000015536870911" xfId="368" xr:uid="{00000000-0005-0000-0000-000023010000}"/>
    <cellStyle name="Arial0070000015536870911 2" xfId="369" xr:uid="{00000000-0005-0000-0000-000024010000}"/>
    <cellStyle name="Arial007000001565535" xfId="370" xr:uid="{00000000-0005-0000-0000-000025010000}"/>
    <cellStyle name="Arial007000001565535 2" xfId="371" xr:uid="{00000000-0005-0000-0000-000026010000}"/>
    <cellStyle name="Arial0110010000536870911" xfId="372" xr:uid="{00000000-0005-0000-0000-000027010000}"/>
    <cellStyle name="Arial01101000015536870911" xfId="373" xr:uid="{00000000-0005-0000-0000-000028010000}"/>
    <cellStyle name="Arial017010000536870911" xfId="374" xr:uid="{00000000-0005-0000-0000-000029010000}"/>
    <cellStyle name="Arial018000000536870911" xfId="375" xr:uid="{00000000-0005-0000-0000-00002A010000}"/>
    <cellStyle name="Arial10170100015536870911" xfId="376" xr:uid="{00000000-0005-0000-0000-00002B010000}"/>
    <cellStyle name="Arial10170100015536870911 2" xfId="377" xr:uid="{00000000-0005-0000-0000-00002C010000}"/>
    <cellStyle name="Arial107000000536870911" xfId="378" xr:uid="{00000000-0005-0000-0000-00002D010000}"/>
    <cellStyle name="Arial107000001514155735" xfId="379" xr:uid="{00000000-0005-0000-0000-00002E010000}"/>
    <cellStyle name="Arial107000001514155735 2" xfId="380" xr:uid="{00000000-0005-0000-0000-00002F010000}"/>
    <cellStyle name="Arial107000001514155735FMT" xfId="381" xr:uid="{00000000-0005-0000-0000-000030010000}"/>
    <cellStyle name="Arial107000001514155735FMT 2" xfId="382" xr:uid="{00000000-0005-0000-0000-000031010000}"/>
    <cellStyle name="Arial1070000015536870911" xfId="383" xr:uid="{00000000-0005-0000-0000-000032010000}"/>
    <cellStyle name="Arial1070000015536870911 2" xfId="384" xr:uid="{00000000-0005-0000-0000-000033010000}"/>
    <cellStyle name="Arial1070000015536870911FMT" xfId="385" xr:uid="{00000000-0005-0000-0000-000034010000}"/>
    <cellStyle name="Arial1070000015536870911FMT 2" xfId="386" xr:uid="{00000000-0005-0000-0000-000035010000}"/>
    <cellStyle name="Arial107000001565535" xfId="387" xr:uid="{00000000-0005-0000-0000-000036010000}"/>
    <cellStyle name="Arial107000001565535 2" xfId="388" xr:uid="{00000000-0005-0000-0000-000037010000}"/>
    <cellStyle name="Arial107000001565535FMT" xfId="389" xr:uid="{00000000-0005-0000-0000-000038010000}"/>
    <cellStyle name="Arial107000001565535FMT 2" xfId="390" xr:uid="{00000000-0005-0000-0000-000039010000}"/>
    <cellStyle name="Arial117100000536870911" xfId="391" xr:uid="{00000000-0005-0000-0000-00003A010000}"/>
    <cellStyle name="Arial118000000536870911" xfId="392" xr:uid="{00000000-0005-0000-0000-00003B010000}"/>
    <cellStyle name="Arial2110100000536870911" xfId="393" xr:uid="{00000000-0005-0000-0000-00003C010000}"/>
    <cellStyle name="Arial21101000015536870911" xfId="394" xr:uid="{00000000-0005-0000-0000-00003D010000}"/>
    <cellStyle name="Arial2170000015536870911" xfId="395" xr:uid="{00000000-0005-0000-0000-00003E010000}"/>
    <cellStyle name="Arial2170000015536870911 2" xfId="396" xr:uid="{00000000-0005-0000-0000-00003F010000}"/>
    <cellStyle name="Arial2170000015536870911FMT" xfId="397" xr:uid="{00000000-0005-0000-0000-000040010000}"/>
    <cellStyle name="Arial2170000015536870911FMT 2" xfId="398" xr:uid="{00000000-0005-0000-0000-000041010000}"/>
    <cellStyle name="Bad" xfId="399" xr:uid="{00000000-0005-0000-0000-000042010000}"/>
    <cellStyle name="Calc Currency (0)" xfId="400" xr:uid="{00000000-0005-0000-0000-000043010000}"/>
    <cellStyle name="Calc Currency (2)" xfId="401" xr:uid="{00000000-0005-0000-0000-000044010000}"/>
    <cellStyle name="Calc Percent (0)" xfId="402" xr:uid="{00000000-0005-0000-0000-000045010000}"/>
    <cellStyle name="Calc Percent (1)" xfId="403" xr:uid="{00000000-0005-0000-0000-000046010000}"/>
    <cellStyle name="Calc Percent (2)" xfId="404" xr:uid="{00000000-0005-0000-0000-000047010000}"/>
    <cellStyle name="Calc Units (0)" xfId="405" xr:uid="{00000000-0005-0000-0000-000048010000}"/>
    <cellStyle name="Calc Units (1)" xfId="406" xr:uid="{00000000-0005-0000-0000-000049010000}"/>
    <cellStyle name="Calc Units (2)" xfId="407" xr:uid="{00000000-0005-0000-0000-00004A010000}"/>
    <cellStyle name="Calculation" xfId="408" xr:uid="{00000000-0005-0000-0000-00004B010000}"/>
    <cellStyle name="Check Cell" xfId="409" xr:uid="{00000000-0005-0000-0000-00004C010000}"/>
    <cellStyle name="Comma [00]" xfId="410" xr:uid="{00000000-0005-0000-0000-00004D010000}"/>
    <cellStyle name="Comma 2" xfId="411" xr:uid="{00000000-0005-0000-0000-00004E010000}"/>
    <cellStyle name="Comma 3" xfId="412" xr:uid="{00000000-0005-0000-0000-00004F010000}"/>
    <cellStyle name="Currency [00]" xfId="413" xr:uid="{00000000-0005-0000-0000-000050010000}"/>
    <cellStyle name="Data Cell - PerformancePoint" xfId="414" xr:uid="{00000000-0005-0000-0000-000051010000}"/>
    <cellStyle name="Data Entry Cell - PerformancePoint" xfId="415" xr:uid="{00000000-0005-0000-0000-000052010000}"/>
    <cellStyle name="Date Short" xfId="416" xr:uid="{00000000-0005-0000-0000-000053010000}"/>
    <cellStyle name="Default" xfId="417" xr:uid="{00000000-0005-0000-0000-000054010000}"/>
    <cellStyle name="Dezimal [0]_PERSONAL" xfId="418" xr:uid="{00000000-0005-0000-0000-000055010000}"/>
    <cellStyle name="Dezimal_PERSONAL" xfId="419" xr:uid="{00000000-0005-0000-0000-000056010000}"/>
    <cellStyle name="Emphasis 1" xfId="420" xr:uid="{00000000-0005-0000-0000-000057010000}"/>
    <cellStyle name="Emphasis 1 2" xfId="421" xr:uid="{00000000-0005-0000-0000-000058010000}"/>
    <cellStyle name="Emphasis 1 3" xfId="422" xr:uid="{00000000-0005-0000-0000-000059010000}"/>
    <cellStyle name="Emphasis 1 4" xfId="423" xr:uid="{00000000-0005-0000-0000-00005A010000}"/>
    <cellStyle name="Emphasis 1 5" xfId="424" xr:uid="{00000000-0005-0000-0000-00005B010000}"/>
    <cellStyle name="Emphasis 1 6" xfId="425" xr:uid="{00000000-0005-0000-0000-00005C010000}"/>
    <cellStyle name="Emphasis 2" xfId="426" xr:uid="{00000000-0005-0000-0000-00005D010000}"/>
    <cellStyle name="Emphasis 2 2" xfId="427" xr:uid="{00000000-0005-0000-0000-00005E010000}"/>
    <cellStyle name="Emphasis 2 3" xfId="428" xr:uid="{00000000-0005-0000-0000-00005F010000}"/>
    <cellStyle name="Emphasis 2 4" xfId="429" xr:uid="{00000000-0005-0000-0000-000060010000}"/>
    <cellStyle name="Emphasis 2 5" xfId="430" xr:uid="{00000000-0005-0000-0000-000061010000}"/>
    <cellStyle name="Emphasis 2 6" xfId="431" xr:uid="{00000000-0005-0000-0000-000062010000}"/>
    <cellStyle name="Emphasis 3" xfId="432" xr:uid="{00000000-0005-0000-0000-000063010000}"/>
    <cellStyle name="Enter Currency (0)" xfId="433" xr:uid="{00000000-0005-0000-0000-000064010000}"/>
    <cellStyle name="Enter Currency (2)" xfId="434" xr:uid="{00000000-0005-0000-0000-000065010000}"/>
    <cellStyle name="Enter Units (0)" xfId="435" xr:uid="{00000000-0005-0000-0000-000066010000}"/>
    <cellStyle name="Enter Units (1)" xfId="436" xr:uid="{00000000-0005-0000-0000-000067010000}"/>
    <cellStyle name="Enter Units (2)" xfId="437" xr:uid="{00000000-0005-0000-0000-000068010000}"/>
    <cellStyle name="Euro" xfId="438" xr:uid="{00000000-0005-0000-0000-000069010000}"/>
    <cellStyle name="Euro 2" xfId="439" xr:uid="{00000000-0005-0000-0000-00006A010000}"/>
    <cellStyle name="Excel Built-in Normal" xfId="440" xr:uid="{00000000-0005-0000-0000-00006B010000}"/>
    <cellStyle name="Explanatory Text" xfId="441" xr:uid="{00000000-0005-0000-0000-00006C010000}"/>
    <cellStyle name="Good" xfId="442" xr:uid="{00000000-0005-0000-0000-00006D010000}"/>
    <cellStyle name="Good 2" xfId="443" xr:uid="{00000000-0005-0000-0000-00006E010000}"/>
    <cellStyle name="Good 3" xfId="444" xr:uid="{00000000-0005-0000-0000-00006F010000}"/>
    <cellStyle name="Good 4" xfId="445" xr:uid="{00000000-0005-0000-0000-000070010000}"/>
    <cellStyle name="Good_7-р_Из_Системы" xfId="446" xr:uid="{00000000-0005-0000-0000-000071010000}"/>
    <cellStyle name="Header1" xfId="447" xr:uid="{00000000-0005-0000-0000-000072010000}"/>
    <cellStyle name="Header2" xfId="448" xr:uid="{00000000-0005-0000-0000-000073010000}"/>
    <cellStyle name="Heading 1" xfId="449" xr:uid="{00000000-0005-0000-0000-000074010000}"/>
    <cellStyle name="Heading 2" xfId="450" xr:uid="{00000000-0005-0000-0000-000075010000}"/>
    <cellStyle name="Heading 3" xfId="451" xr:uid="{00000000-0005-0000-0000-000076010000}"/>
    <cellStyle name="Heading 4" xfId="452" xr:uid="{00000000-0005-0000-0000-000077010000}"/>
    <cellStyle name="Input" xfId="453" xr:uid="{00000000-0005-0000-0000-000078010000}"/>
    <cellStyle name="Link Currency (0)" xfId="454" xr:uid="{00000000-0005-0000-0000-000079010000}"/>
    <cellStyle name="Link Currency (2)" xfId="455" xr:uid="{00000000-0005-0000-0000-00007A010000}"/>
    <cellStyle name="Link Units (0)" xfId="456" xr:uid="{00000000-0005-0000-0000-00007B010000}"/>
    <cellStyle name="Link Units (1)" xfId="457" xr:uid="{00000000-0005-0000-0000-00007C010000}"/>
    <cellStyle name="Link Units (2)" xfId="458" xr:uid="{00000000-0005-0000-0000-00007D010000}"/>
    <cellStyle name="Linked Cell" xfId="459" xr:uid="{00000000-0005-0000-0000-00007E010000}"/>
    <cellStyle name="Locked Cell - PerformancePoint" xfId="460" xr:uid="{00000000-0005-0000-0000-00007F010000}"/>
    <cellStyle name="Neutral" xfId="461" xr:uid="{00000000-0005-0000-0000-000080010000}"/>
    <cellStyle name="Neutral 2" xfId="462" xr:uid="{00000000-0005-0000-0000-000081010000}"/>
    <cellStyle name="Neutral 3" xfId="463" xr:uid="{00000000-0005-0000-0000-000082010000}"/>
    <cellStyle name="Neutral 4" xfId="464" xr:uid="{00000000-0005-0000-0000-000083010000}"/>
    <cellStyle name="Neutral_7-р_Из_Системы" xfId="465" xr:uid="{00000000-0005-0000-0000-000084010000}"/>
    <cellStyle name="Norma11l" xfId="466" xr:uid="{00000000-0005-0000-0000-000085010000}"/>
    <cellStyle name="Normal 2" xfId="22" xr:uid="{00000000-0005-0000-0000-000086010000}"/>
    <cellStyle name="Normal 2 2" xfId="1896" xr:uid="{00000000-0005-0000-0000-000087010000}"/>
    <cellStyle name="Normal 2 3" xfId="467" xr:uid="{00000000-0005-0000-0000-000088010000}"/>
    <cellStyle name="Normal 3" xfId="468" xr:uid="{00000000-0005-0000-0000-000089010000}"/>
    <cellStyle name="Normal 4" xfId="469" xr:uid="{00000000-0005-0000-0000-00008A010000}"/>
    <cellStyle name="Normal 5" xfId="470" xr:uid="{00000000-0005-0000-0000-00008B010000}"/>
    <cellStyle name="Normal_macro 2012 var 1" xfId="471" xr:uid="{00000000-0005-0000-0000-00008C010000}"/>
    <cellStyle name="Note" xfId="472" xr:uid="{00000000-0005-0000-0000-00008D010000}"/>
    <cellStyle name="Note 2" xfId="473" xr:uid="{00000000-0005-0000-0000-00008E010000}"/>
    <cellStyle name="Note 3" xfId="474" xr:uid="{00000000-0005-0000-0000-00008F010000}"/>
    <cellStyle name="Note 4" xfId="475" xr:uid="{00000000-0005-0000-0000-000090010000}"/>
    <cellStyle name="Note_7-р_Из_Системы" xfId="476" xr:uid="{00000000-0005-0000-0000-000091010000}"/>
    <cellStyle name="Output" xfId="477" xr:uid="{00000000-0005-0000-0000-000092010000}"/>
    <cellStyle name="Percent [0]" xfId="478" xr:uid="{00000000-0005-0000-0000-000093010000}"/>
    <cellStyle name="Percent [00]" xfId="479" xr:uid="{00000000-0005-0000-0000-000094010000}"/>
    <cellStyle name="Percent 2" xfId="480" xr:uid="{00000000-0005-0000-0000-000095010000}"/>
    <cellStyle name="Percent 3" xfId="481" xr:uid="{00000000-0005-0000-0000-000096010000}"/>
    <cellStyle name="PrePop Currency (0)" xfId="482" xr:uid="{00000000-0005-0000-0000-000097010000}"/>
    <cellStyle name="PrePop Currency (2)" xfId="483" xr:uid="{00000000-0005-0000-0000-000098010000}"/>
    <cellStyle name="PrePop Units (0)" xfId="484" xr:uid="{00000000-0005-0000-0000-000099010000}"/>
    <cellStyle name="PrePop Units (1)" xfId="485" xr:uid="{00000000-0005-0000-0000-00009A010000}"/>
    <cellStyle name="PrePop Units (2)" xfId="486" xr:uid="{00000000-0005-0000-0000-00009B010000}"/>
    <cellStyle name="SAPBEXaggData" xfId="487" xr:uid="{00000000-0005-0000-0000-00009C010000}"/>
    <cellStyle name="SAPBEXaggData 2" xfId="488" xr:uid="{00000000-0005-0000-0000-00009D010000}"/>
    <cellStyle name="SAPBEXaggData 3" xfId="489" xr:uid="{00000000-0005-0000-0000-00009E010000}"/>
    <cellStyle name="SAPBEXaggData 4" xfId="490" xr:uid="{00000000-0005-0000-0000-00009F010000}"/>
    <cellStyle name="SAPBEXaggData 5" xfId="491" xr:uid="{00000000-0005-0000-0000-0000A0010000}"/>
    <cellStyle name="SAPBEXaggData 6" xfId="492" xr:uid="{00000000-0005-0000-0000-0000A1010000}"/>
    <cellStyle name="SAPBEXaggData 7" xfId="493" xr:uid="{00000000-0005-0000-0000-0000A2010000}"/>
    <cellStyle name="SAPBEXaggDataEmph" xfId="494" xr:uid="{00000000-0005-0000-0000-0000A3010000}"/>
    <cellStyle name="SAPBEXaggDataEmph 2" xfId="495" xr:uid="{00000000-0005-0000-0000-0000A4010000}"/>
    <cellStyle name="SAPBEXaggDataEmph 3" xfId="496" xr:uid="{00000000-0005-0000-0000-0000A5010000}"/>
    <cellStyle name="SAPBEXaggDataEmph 4" xfId="497" xr:uid="{00000000-0005-0000-0000-0000A6010000}"/>
    <cellStyle name="SAPBEXaggDataEmph 5" xfId="498" xr:uid="{00000000-0005-0000-0000-0000A7010000}"/>
    <cellStyle name="SAPBEXaggDataEmph 6" xfId="499" xr:uid="{00000000-0005-0000-0000-0000A8010000}"/>
    <cellStyle name="SAPBEXaggItem" xfId="500" xr:uid="{00000000-0005-0000-0000-0000A9010000}"/>
    <cellStyle name="SAPBEXaggItem 2" xfId="501" xr:uid="{00000000-0005-0000-0000-0000AA010000}"/>
    <cellStyle name="SAPBEXaggItem 3" xfId="502" xr:uid="{00000000-0005-0000-0000-0000AB010000}"/>
    <cellStyle name="SAPBEXaggItem 4" xfId="503" xr:uid="{00000000-0005-0000-0000-0000AC010000}"/>
    <cellStyle name="SAPBEXaggItem 5" xfId="504" xr:uid="{00000000-0005-0000-0000-0000AD010000}"/>
    <cellStyle name="SAPBEXaggItem 6" xfId="505" xr:uid="{00000000-0005-0000-0000-0000AE010000}"/>
    <cellStyle name="SAPBEXaggItem 7" xfId="506" xr:uid="{00000000-0005-0000-0000-0000AF010000}"/>
    <cellStyle name="SAPBEXaggItemX" xfId="507" xr:uid="{00000000-0005-0000-0000-0000B0010000}"/>
    <cellStyle name="SAPBEXaggItemX 2" xfId="508" xr:uid="{00000000-0005-0000-0000-0000B1010000}"/>
    <cellStyle name="SAPBEXaggItemX 3" xfId="509" xr:uid="{00000000-0005-0000-0000-0000B2010000}"/>
    <cellStyle name="SAPBEXaggItemX 4" xfId="510" xr:uid="{00000000-0005-0000-0000-0000B3010000}"/>
    <cellStyle name="SAPBEXaggItemX 5" xfId="511" xr:uid="{00000000-0005-0000-0000-0000B4010000}"/>
    <cellStyle name="SAPBEXaggItemX 6" xfId="512" xr:uid="{00000000-0005-0000-0000-0000B5010000}"/>
    <cellStyle name="SAPBEXchaText" xfId="513" xr:uid="{00000000-0005-0000-0000-0000B6010000}"/>
    <cellStyle name="SAPBEXchaText 2" xfId="514" xr:uid="{00000000-0005-0000-0000-0000B7010000}"/>
    <cellStyle name="SAPBEXchaText 3" xfId="515" xr:uid="{00000000-0005-0000-0000-0000B8010000}"/>
    <cellStyle name="SAPBEXchaText 4" xfId="516" xr:uid="{00000000-0005-0000-0000-0000B9010000}"/>
    <cellStyle name="SAPBEXchaText 5" xfId="517" xr:uid="{00000000-0005-0000-0000-0000BA010000}"/>
    <cellStyle name="SAPBEXchaText 6" xfId="518" xr:uid="{00000000-0005-0000-0000-0000BB010000}"/>
    <cellStyle name="SAPBEXchaText_Приложение_1_к_7-у-о_2009_Кв_1_ФСТ" xfId="519" xr:uid="{00000000-0005-0000-0000-0000BC010000}"/>
    <cellStyle name="SAPBEXexcBad7" xfId="520" xr:uid="{00000000-0005-0000-0000-0000BD010000}"/>
    <cellStyle name="SAPBEXexcBad7 2" xfId="521" xr:uid="{00000000-0005-0000-0000-0000BE010000}"/>
    <cellStyle name="SAPBEXexcBad7 3" xfId="522" xr:uid="{00000000-0005-0000-0000-0000BF010000}"/>
    <cellStyle name="SAPBEXexcBad7 4" xfId="523" xr:uid="{00000000-0005-0000-0000-0000C0010000}"/>
    <cellStyle name="SAPBEXexcBad7 5" xfId="524" xr:uid="{00000000-0005-0000-0000-0000C1010000}"/>
    <cellStyle name="SAPBEXexcBad7 6" xfId="525" xr:uid="{00000000-0005-0000-0000-0000C2010000}"/>
    <cellStyle name="SAPBEXexcBad8" xfId="526" xr:uid="{00000000-0005-0000-0000-0000C3010000}"/>
    <cellStyle name="SAPBEXexcBad8 2" xfId="527" xr:uid="{00000000-0005-0000-0000-0000C4010000}"/>
    <cellStyle name="SAPBEXexcBad8 3" xfId="528" xr:uid="{00000000-0005-0000-0000-0000C5010000}"/>
    <cellStyle name="SAPBEXexcBad8 4" xfId="529" xr:uid="{00000000-0005-0000-0000-0000C6010000}"/>
    <cellStyle name="SAPBEXexcBad8 5" xfId="530" xr:uid="{00000000-0005-0000-0000-0000C7010000}"/>
    <cellStyle name="SAPBEXexcBad8 6" xfId="531" xr:uid="{00000000-0005-0000-0000-0000C8010000}"/>
    <cellStyle name="SAPBEXexcBad9" xfId="532" xr:uid="{00000000-0005-0000-0000-0000C9010000}"/>
    <cellStyle name="SAPBEXexcBad9 2" xfId="533" xr:uid="{00000000-0005-0000-0000-0000CA010000}"/>
    <cellStyle name="SAPBEXexcBad9 3" xfId="534" xr:uid="{00000000-0005-0000-0000-0000CB010000}"/>
    <cellStyle name="SAPBEXexcBad9 4" xfId="535" xr:uid="{00000000-0005-0000-0000-0000CC010000}"/>
    <cellStyle name="SAPBEXexcBad9 5" xfId="536" xr:uid="{00000000-0005-0000-0000-0000CD010000}"/>
    <cellStyle name="SAPBEXexcBad9 6" xfId="537" xr:uid="{00000000-0005-0000-0000-0000CE010000}"/>
    <cellStyle name="SAPBEXexcCritical4" xfId="538" xr:uid="{00000000-0005-0000-0000-0000CF010000}"/>
    <cellStyle name="SAPBEXexcCritical4 2" xfId="539" xr:uid="{00000000-0005-0000-0000-0000D0010000}"/>
    <cellStyle name="SAPBEXexcCritical4 3" xfId="540" xr:uid="{00000000-0005-0000-0000-0000D1010000}"/>
    <cellStyle name="SAPBEXexcCritical4 4" xfId="541" xr:uid="{00000000-0005-0000-0000-0000D2010000}"/>
    <cellStyle name="SAPBEXexcCritical4 5" xfId="542" xr:uid="{00000000-0005-0000-0000-0000D3010000}"/>
    <cellStyle name="SAPBEXexcCritical4 6" xfId="543" xr:uid="{00000000-0005-0000-0000-0000D4010000}"/>
    <cellStyle name="SAPBEXexcCritical5" xfId="544" xr:uid="{00000000-0005-0000-0000-0000D5010000}"/>
    <cellStyle name="SAPBEXexcCritical5 2" xfId="545" xr:uid="{00000000-0005-0000-0000-0000D6010000}"/>
    <cellStyle name="SAPBEXexcCritical5 3" xfId="546" xr:uid="{00000000-0005-0000-0000-0000D7010000}"/>
    <cellStyle name="SAPBEXexcCritical5 4" xfId="547" xr:uid="{00000000-0005-0000-0000-0000D8010000}"/>
    <cellStyle name="SAPBEXexcCritical5 5" xfId="548" xr:uid="{00000000-0005-0000-0000-0000D9010000}"/>
    <cellStyle name="SAPBEXexcCritical5 6" xfId="549" xr:uid="{00000000-0005-0000-0000-0000DA010000}"/>
    <cellStyle name="SAPBEXexcCritical6" xfId="550" xr:uid="{00000000-0005-0000-0000-0000DB010000}"/>
    <cellStyle name="SAPBEXexcCritical6 2" xfId="551" xr:uid="{00000000-0005-0000-0000-0000DC010000}"/>
    <cellStyle name="SAPBEXexcCritical6 3" xfId="552" xr:uid="{00000000-0005-0000-0000-0000DD010000}"/>
    <cellStyle name="SAPBEXexcCritical6 4" xfId="553" xr:uid="{00000000-0005-0000-0000-0000DE010000}"/>
    <cellStyle name="SAPBEXexcCritical6 5" xfId="554" xr:uid="{00000000-0005-0000-0000-0000DF010000}"/>
    <cellStyle name="SAPBEXexcCritical6 6" xfId="555" xr:uid="{00000000-0005-0000-0000-0000E0010000}"/>
    <cellStyle name="SAPBEXexcGood1" xfId="556" xr:uid="{00000000-0005-0000-0000-0000E1010000}"/>
    <cellStyle name="SAPBEXexcGood1 2" xfId="557" xr:uid="{00000000-0005-0000-0000-0000E2010000}"/>
    <cellStyle name="SAPBEXexcGood1 3" xfId="558" xr:uid="{00000000-0005-0000-0000-0000E3010000}"/>
    <cellStyle name="SAPBEXexcGood1 4" xfId="559" xr:uid="{00000000-0005-0000-0000-0000E4010000}"/>
    <cellStyle name="SAPBEXexcGood1 5" xfId="560" xr:uid="{00000000-0005-0000-0000-0000E5010000}"/>
    <cellStyle name="SAPBEXexcGood1 6" xfId="561" xr:uid="{00000000-0005-0000-0000-0000E6010000}"/>
    <cellStyle name="SAPBEXexcGood2" xfId="562" xr:uid="{00000000-0005-0000-0000-0000E7010000}"/>
    <cellStyle name="SAPBEXexcGood2 2" xfId="563" xr:uid="{00000000-0005-0000-0000-0000E8010000}"/>
    <cellStyle name="SAPBEXexcGood2 3" xfId="564" xr:uid="{00000000-0005-0000-0000-0000E9010000}"/>
    <cellStyle name="SAPBEXexcGood2 4" xfId="565" xr:uid="{00000000-0005-0000-0000-0000EA010000}"/>
    <cellStyle name="SAPBEXexcGood2 5" xfId="566" xr:uid="{00000000-0005-0000-0000-0000EB010000}"/>
    <cellStyle name="SAPBEXexcGood2 6" xfId="567" xr:uid="{00000000-0005-0000-0000-0000EC010000}"/>
    <cellStyle name="SAPBEXexcGood3" xfId="568" xr:uid="{00000000-0005-0000-0000-0000ED010000}"/>
    <cellStyle name="SAPBEXexcGood3 2" xfId="569" xr:uid="{00000000-0005-0000-0000-0000EE010000}"/>
    <cellStyle name="SAPBEXexcGood3 3" xfId="570" xr:uid="{00000000-0005-0000-0000-0000EF010000}"/>
    <cellStyle name="SAPBEXexcGood3 4" xfId="571" xr:uid="{00000000-0005-0000-0000-0000F0010000}"/>
    <cellStyle name="SAPBEXexcGood3 5" xfId="572" xr:uid="{00000000-0005-0000-0000-0000F1010000}"/>
    <cellStyle name="SAPBEXexcGood3 6" xfId="573" xr:uid="{00000000-0005-0000-0000-0000F2010000}"/>
    <cellStyle name="SAPBEXfilterDrill" xfId="574" xr:uid="{00000000-0005-0000-0000-0000F3010000}"/>
    <cellStyle name="SAPBEXfilterDrill 2" xfId="575" xr:uid="{00000000-0005-0000-0000-0000F4010000}"/>
    <cellStyle name="SAPBEXfilterDrill 3" xfId="576" xr:uid="{00000000-0005-0000-0000-0000F5010000}"/>
    <cellStyle name="SAPBEXfilterDrill 4" xfId="577" xr:uid="{00000000-0005-0000-0000-0000F6010000}"/>
    <cellStyle name="SAPBEXfilterDrill 5" xfId="578" xr:uid="{00000000-0005-0000-0000-0000F7010000}"/>
    <cellStyle name="SAPBEXfilterDrill 6" xfId="579" xr:uid="{00000000-0005-0000-0000-0000F8010000}"/>
    <cellStyle name="SAPBEXfilterItem" xfId="580" xr:uid="{00000000-0005-0000-0000-0000F9010000}"/>
    <cellStyle name="SAPBEXfilterItem 2" xfId="581" xr:uid="{00000000-0005-0000-0000-0000FA010000}"/>
    <cellStyle name="SAPBEXfilterItem 3" xfId="582" xr:uid="{00000000-0005-0000-0000-0000FB010000}"/>
    <cellStyle name="SAPBEXfilterItem 4" xfId="583" xr:uid="{00000000-0005-0000-0000-0000FC010000}"/>
    <cellStyle name="SAPBEXfilterItem 5" xfId="584" xr:uid="{00000000-0005-0000-0000-0000FD010000}"/>
    <cellStyle name="SAPBEXfilterItem 6" xfId="585" xr:uid="{00000000-0005-0000-0000-0000FE010000}"/>
    <cellStyle name="SAPBEXfilterText" xfId="586" xr:uid="{00000000-0005-0000-0000-0000FF010000}"/>
    <cellStyle name="SAPBEXfilterText 2" xfId="587" xr:uid="{00000000-0005-0000-0000-000000020000}"/>
    <cellStyle name="SAPBEXfilterText 3" xfId="588" xr:uid="{00000000-0005-0000-0000-000001020000}"/>
    <cellStyle name="SAPBEXfilterText 4" xfId="589" xr:uid="{00000000-0005-0000-0000-000002020000}"/>
    <cellStyle name="SAPBEXfilterText 5" xfId="590" xr:uid="{00000000-0005-0000-0000-000003020000}"/>
    <cellStyle name="SAPBEXfilterText 6" xfId="591" xr:uid="{00000000-0005-0000-0000-000004020000}"/>
    <cellStyle name="SAPBEXformats" xfId="592" xr:uid="{00000000-0005-0000-0000-000005020000}"/>
    <cellStyle name="SAPBEXformats 2" xfId="593" xr:uid="{00000000-0005-0000-0000-000006020000}"/>
    <cellStyle name="SAPBEXformats 3" xfId="594" xr:uid="{00000000-0005-0000-0000-000007020000}"/>
    <cellStyle name="SAPBEXformats 4" xfId="595" xr:uid="{00000000-0005-0000-0000-000008020000}"/>
    <cellStyle name="SAPBEXformats 5" xfId="596" xr:uid="{00000000-0005-0000-0000-000009020000}"/>
    <cellStyle name="SAPBEXformats 6" xfId="597" xr:uid="{00000000-0005-0000-0000-00000A020000}"/>
    <cellStyle name="SAPBEXheaderItem" xfId="598" xr:uid="{00000000-0005-0000-0000-00000B020000}"/>
    <cellStyle name="SAPBEXheaderItem 2" xfId="599" xr:uid="{00000000-0005-0000-0000-00000C020000}"/>
    <cellStyle name="SAPBEXheaderItem 3" xfId="600" xr:uid="{00000000-0005-0000-0000-00000D020000}"/>
    <cellStyle name="SAPBEXheaderItem 4" xfId="601" xr:uid="{00000000-0005-0000-0000-00000E020000}"/>
    <cellStyle name="SAPBEXheaderItem 5" xfId="602" xr:uid="{00000000-0005-0000-0000-00000F020000}"/>
    <cellStyle name="SAPBEXheaderItem 6" xfId="603" xr:uid="{00000000-0005-0000-0000-000010020000}"/>
    <cellStyle name="SAPBEXheaderText" xfId="604" xr:uid="{00000000-0005-0000-0000-000011020000}"/>
    <cellStyle name="SAPBEXheaderText 2" xfId="605" xr:uid="{00000000-0005-0000-0000-000012020000}"/>
    <cellStyle name="SAPBEXheaderText 3" xfId="606" xr:uid="{00000000-0005-0000-0000-000013020000}"/>
    <cellStyle name="SAPBEXheaderText 4" xfId="607" xr:uid="{00000000-0005-0000-0000-000014020000}"/>
    <cellStyle name="SAPBEXheaderText 5" xfId="608" xr:uid="{00000000-0005-0000-0000-000015020000}"/>
    <cellStyle name="SAPBEXheaderText 6" xfId="609" xr:uid="{00000000-0005-0000-0000-000016020000}"/>
    <cellStyle name="SAPBEXHLevel0" xfId="610" xr:uid="{00000000-0005-0000-0000-000017020000}"/>
    <cellStyle name="SAPBEXHLevel0 2" xfId="611" xr:uid="{00000000-0005-0000-0000-000018020000}"/>
    <cellStyle name="SAPBEXHLevel0 3" xfId="612" xr:uid="{00000000-0005-0000-0000-000019020000}"/>
    <cellStyle name="SAPBEXHLevel0 4" xfId="613" xr:uid="{00000000-0005-0000-0000-00001A020000}"/>
    <cellStyle name="SAPBEXHLevel0 5" xfId="614" xr:uid="{00000000-0005-0000-0000-00001B020000}"/>
    <cellStyle name="SAPBEXHLevel0 6" xfId="615" xr:uid="{00000000-0005-0000-0000-00001C020000}"/>
    <cellStyle name="SAPBEXHLevel0 7" xfId="616" xr:uid="{00000000-0005-0000-0000-00001D020000}"/>
    <cellStyle name="SAPBEXHLevel0_7y-отчетная_РЖД_2009_04" xfId="617" xr:uid="{00000000-0005-0000-0000-00001E020000}"/>
    <cellStyle name="SAPBEXHLevel0X" xfId="618" xr:uid="{00000000-0005-0000-0000-00001F020000}"/>
    <cellStyle name="SAPBEXHLevel0X 2" xfId="619" xr:uid="{00000000-0005-0000-0000-000020020000}"/>
    <cellStyle name="SAPBEXHLevel0X 3" xfId="620" xr:uid="{00000000-0005-0000-0000-000021020000}"/>
    <cellStyle name="SAPBEXHLevel0X 4" xfId="621" xr:uid="{00000000-0005-0000-0000-000022020000}"/>
    <cellStyle name="SAPBEXHLevel0X 5" xfId="622" xr:uid="{00000000-0005-0000-0000-000023020000}"/>
    <cellStyle name="SAPBEXHLevel0X 6" xfId="623" xr:uid="{00000000-0005-0000-0000-000024020000}"/>
    <cellStyle name="SAPBEXHLevel0X 7" xfId="624" xr:uid="{00000000-0005-0000-0000-000025020000}"/>
    <cellStyle name="SAPBEXHLevel0X 8" xfId="625" xr:uid="{00000000-0005-0000-0000-000026020000}"/>
    <cellStyle name="SAPBEXHLevel0X 9" xfId="626" xr:uid="{00000000-0005-0000-0000-000027020000}"/>
    <cellStyle name="SAPBEXHLevel0X_7-р_Из_Системы" xfId="627" xr:uid="{00000000-0005-0000-0000-000028020000}"/>
    <cellStyle name="SAPBEXHLevel1" xfId="628" xr:uid="{00000000-0005-0000-0000-000029020000}"/>
    <cellStyle name="SAPBEXHLevel1 2" xfId="629" xr:uid="{00000000-0005-0000-0000-00002A020000}"/>
    <cellStyle name="SAPBEXHLevel1 3" xfId="630" xr:uid="{00000000-0005-0000-0000-00002B020000}"/>
    <cellStyle name="SAPBEXHLevel1 4" xfId="631" xr:uid="{00000000-0005-0000-0000-00002C020000}"/>
    <cellStyle name="SAPBEXHLevel1 5" xfId="632" xr:uid="{00000000-0005-0000-0000-00002D020000}"/>
    <cellStyle name="SAPBEXHLevel1 6" xfId="633" xr:uid="{00000000-0005-0000-0000-00002E020000}"/>
    <cellStyle name="SAPBEXHLevel1 7" xfId="634" xr:uid="{00000000-0005-0000-0000-00002F020000}"/>
    <cellStyle name="SAPBEXHLevel1_7y-отчетная_РЖД_2009_04" xfId="635" xr:uid="{00000000-0005-0000-0000-000030020000}"/>
    <cellStyle name="SAPBEXHLevel1X" xfId="636" xr:uid="{00000000-0005-0000-0000-000031020000}"/>
    <cellStyle name="SAPBEXHLevel1X 2" xfId="637" xr:uid="{00000000-0005-0000-0000-000032020000}"/>
    <cellStyle name="SAPBEXHLevel1X 3" xfId="638" xr:uid="{00000000-0005-0000-0000-000033020000}"/>
    <cellStyle name="SAPBEXHLevel1X 4" xfId="639" xr:uid="{00000000-0005-0000-0000-000034020000}"/>
    <cellStyle name="SAPBEXHLevel1X 5" xfId="640" xr:uid="{00000000-0005-0000-0000-000035020000}"/>
    <cellStyle name="SAPBEXHLevel1X 6" xfId="641" xr:uid="{00000000-0005-0000-0000-000036020000}"/>
    <cellStyle name="SAPBEXHLevel1X 7" xfId="642" xr:uid="{00000000-0005-0000-0000-000037020000}"/>
    <cellStyle name="SAPBEXHLevel1X 8" xfId="643" xr:uid="{00000000-0005-0000-0000-000038020000}"/>
    <cellStyle name="SAPBEXHLevel1X 9" xfId="644" xr:uid="{00000000-0005-0000-0000-000039020000}"/>
    <cellStyle name="SAPBEXHLevel1X_7-р_Из_Системы" xfId="645" xr:uid="{00000000-0005-0000-0000-00003A020000}"/>
    <cellStyle name="SAPBEXHLevel2" xfId="646" xr:uid="{00000000-0005-0000-0000-00003B020000}"/>
    <cellStyle name="SAPBEXHLevel2 2" xfId="647" xr:uid="{00000000-0005-0000-0000-00003C020000}"/>
    <cellStyle name="SAPBEXHLevel2 3" xfId="648" xr:uid="{00000000-0005-0000-0000-00003D020000}"/>
    <cellStyle name="SAPBEXHLevel2 4" xfId="649" xr:uid="{00000000-0005-0000-0000-00003E020000}"/>
    <cellStyle name="SAPBEXHLevel2 5" xfId="650" xr:uid="{00000000-0005-0000-0000-00003F020000}"/>
    <cellStyle name="SAPBEXHLevel2 6" xfId="651" xr:uid="{00000000-0005-0000-0000-000040020000}"/>
    <cellStyle name="SAPBEXHLevel2_Приложение_1_к_7-у-о_2009_Кв_1_ФСТ" xfId="652" xr:uid="{00000000-0005-0000-0000-000041020000}"/>
    <cellStyle name="SAPBEXHLevel2X" xfId="653" xr:uid="{00000000-0005-0000-0000-000042020000}"/>
    <cellStyle name="SAPBEXHLevel2X 2" xfId="654" xr:uid="{00000000-0005-0000-0000-000043020000}"/>
    <cellStyle name="SAPBEXHLevel2X 3" xfId="655" xr:uid="{00000000-0005-0000-0000-000044020000}"/>
    <cellStyle name="SAPBEXHLevel2X 4" xfId="656" xr:uid="{00000000-0005-0000-0000-000045020000}"/>
    <cellStyle name="SAPBEXHLevel2X 5" xfId="657" xr:uid="{00000000-0005-0000-0000-000046020000}"/>
    <cellStyle name="SAPBEXHLevel2X 6" xfId="658" xr:uid="{00000000-0005-0000-0000-000047020000}"/>
    <cellStyle name="SAPBEXHLevel2X 7" xfId="659" xr:uid="{00000000-0005-0000-0000-000048020000}"/>
    <cellStyle name="SAPBEXHLevel2X 8" xfId="660" xr:uid="{00000000-0005-0000-0000-000049020000}"/>
    <cellStyle name="SAPBEXHLevel2X 9" xfId="661" xr:uid="{00000000-0005-0000-0000-00004A020000}"/>
    <cellStyle name="SAPBEXHLevel2X_7-р_Из_Системы" xfId="662" xr:uid="{00000000-0005-0000-0000-00004B020000}"/>
    <cellStyle name="SAPBEXHLevel3" xfId="663" xr:uid="{00000000-0005-0000-0000-00004C020000}"/>
    <cellStyle name="SAPBEXHLevel3 2" xfId="664" xr:uid="{00000000-0005-0000-0000-00004D020000}"/>
    <cellStyle name="SAPBEXHLevel3 3" xfId="665" xr:uid="{00000000-0005-0000-0000-00004E020000}"/>
    <cellStyle name="SAPBEXHLevel3 4" xfId="666" xr:uid="{00000000-0005-0000-0000-00004F020000}"/>
    <cellStyle name="SAPBEXHLevel3 5" xfId="667" xr:uid="{00000000-0005-0000-0000-000050020000}"/>
    <cellStyle name="SAPBEXHLevel3 6" xfId="668" xr:uid="{00000000-0005-0000-0000-000051020000}"/>
    <cellStyle name="SAPBEXHLevel3_Приложение_1_к_7-у-о_2009_Кв_1_ФСТ" xfId="669" xr:uid="{00000000-0005-0000-0000-000052020000}"/>
    <cellStyle name="SAPBEXHLevel3X" xfId="670" xr:uid="{00000000-0005-0000-0000-000053020000}"/>
    <cellStyle name="SAPBEXHLevel3X 2" xfId="671" xr:uid="{00000000-0005-0000-0000-000054020000}"/>
    <cellStyle name="SAPBEXHLevel3X 3" xfId="672" xr:uid="{00000000-0005-0000-0000-000055020000}"/>
    <cellStyle name="SAPBEXHLevel3X 4" xfId="673" xr:uid="{00000000-0005-0000-0000-000056020000}"/>
    <cellStyle name="SAPBEXHLevel3X 5" xfId="674" xr:uid="{00000000-0005-0000-0000-000057020000}"/>
    <cellStyle name="SAPBEXHLevel3X 6" xfId="675" xr:uid="{00000000-0005-0000-0000-000058020000}"/>
    <cellStyle name="SAPBEXHLevel3X 7" xfId="676" xr:uid="{00000000-0005-0000-0000-000059020000}"/>
    <cellStyle name="SAPBEXHLevel3X 8" xfId="677" xr:uid="{00000000-0005-0000-0000-00005A020000}"/>
    <cellStyle name="SAPBEXHLevel3X 9" xfId="678" xr:uid="{00000000-0005-0000-0000-00005B020000}"/>
    <cellStyle name="SAPBEXHLevel3X_7-р_Из_Системы" xfId="679" xr:uid="{00000000-0005-0000-0000-00005C020000}"/>
    <cellStyle name="SAPBEXinputData" xfId="680" xr:uid="{00000000-0005-0000-0000-00005D020000}"/>
    <cellStyle name="SAPBEXinputData 10" xfId="681" xr:uid="{00000000-0005-0000-0000-00005E020000}"/>
    <cellStyle name="SAPBEXinputData 2" xfId="682" xr:uid="{00000000-0005-0000-0000-00005F020000}"/>
    <cellStyle name="SAPBEXinputData 3" xfId="683" xr:uid="{00000000-0005-0000-0000-000060020000}"/>
    <cellStyle name="SAPBEXinputData 4" xfId="684" xr:uid="{00000000-0005-0000-0000-000061020000}"/>
    <cellStyle name="SAPBEXinputData 5" xfId="685" xr:uid="{00000000-0005-0000-0000-000062020000}"/>
    <cellStyle name="SAPBEXinputData 6" xfId="686" xr:uid="{00000000-0005-0000-0000-000063020000}"/>
    <cellStyle name="SAPBEXinputData 7" xfId="687" xr:uid="{00000000-0005-0000-0000-000064020000}"/>
    <cellStyle name="SAPBEXinputData 8" xfId="688" xr:uid="{00000000-0005-0000-0000-000065020000}"/>
    <cellStyle name="SAPBEXinputData 9" xfId="689" xr:uid="{00000000-0005-0000-0000-000066020000}"/>
    <cellStyle name="SAPBEXinputData_7-р_Из_Системы" xfId="690" xr:uid="{00000000-0005-0000-0000-000067020000}"/>
    <cellStyle name="SAPBEXItemHeader" xfId="691" xr:uid="{00000000-0005-0000-0000-000068020000}"/>
    <cellStyle name="SAPBEXresData" xfId="692" xr:uid="{00000000-0005-0000-0000-000069020000}"/>
    <cellStyle name="SAPBEXresData 2" xfId="693" xr:uid="{00000000-0005-0000-0000-00006A020000}"/>
    <cellStyle name="SAPBEXresData 3" xfId="694" xr:uid="{00000000-0005-0000-0000-00006B020000}"/>
    <cellStyle name="SAPBEXresData 4" xfId="695" xr:uid="{00000000-0005-0000-0000-00006C020000}"/>
    <cellStyle name="SAPBEXresData 5" xfId="696" xr:uid="{00000000-0005-0000-0000-00006D020000}"/>
    <cellStyle name="SAPBEXresData 6" xfId="697" xr:uid="{00000000-0005-0000-0000-00006E020000}"/>
    <cellStyle name="SAPBEXresDataEmph" xfId="698" xr:uid="{00000000-0005-0000-0000-00006F020000}"/>
    <cellStyle name="SAPBEXresDataEmph 2" xfId="699" xr:uid="{00000000-0005-0000-0000-000070020000}"/>
    <cellStyle name="SAPBEXresDataEmph 2 2" xfId="700" xr:uid="{00000000-0005-0000-0000-000071020000}"/>
    <cellStyle name="SAPBEXresDataEmph 3" xfId="701" xr:uid="{00000000-0005-0000-0000-000072020000}"/>
    <cellStyle name="SAPBEXresDataEmph 3 2" xfId="702" xr:uid="{00000000-0005-0000-0000-000073020000}"/>
    <cellStyle name="SAPBEXresDataEmph 4" xfId="703" xr:uid="{00000000-0005-0000-0000-000074020000}"/>
    <cellStyle name="SAPBEXresDataEmph 4 2" xfId="704" xr:uid="{00000000-0005-0000-0000-000075020000}"/>
    <cellStyle name="SAPBEXresDataEmph 5" xfId="705" xr:uid="{00000000-0005-0000-0000-000076020000}"/>
    <cellStyle name="SAPBEXresDataEmph 5 2" xfId="706" xr:uid="{00000000-0005-0000-0000-000077020000}"/>
    <cellStyle name="SAPBEXresDataEmph 6" xfId="707" xr:uid="{00000000-0005-0000-0000-000078020000}"/>
    <cellStyle name="SAPBEXresDataEmph 6 2" xfId="708" xr:uid="{00000000-0005-0000-0000-000079020000}"/>
    <cellStyle name="SAPBEXresItem" xfId="709" xr:uid="{00000000-0005-0000-0000-00007A020000}"/>
    <cellStyle name="SAPBEXresItem 2" xfId="710" xr:uid="{00000000-0005-0000-0000-00007B020000}"/>
    <cellStyle name="SAPBEXresItem 3" xfId="711" xr:uid="{00000000-0005-0000-0000-00007C020000}"/>
    <cellStyle name="SAPBEXresItem 4" xfId="712" xr:uid="{00000000-0005-0000-0000-00007D020000}"/>
    <cellStyle name="SAPBEXresItem 5" xfId="713" xr:uid="{00000000-0005-0000-0000-00007E020000}"/>
    <cellStyle name="SAPBEXresItem 6" xfId="714" xr:uid="{00000000-0005-0000-0000-00007F020000}"/>
    <cellStyle name="SAPBEXresItemX" xfId="715" xr:uid="{00000000-0005-0000-0000-000080020000}"/>
    <cellStyle name="SAPBEXresItemX 2" xfId="716" xr:uid="{00000000-0005-0000-0000-000081020000}"/>
    <cellStyle name="SAPBEXresItemX 3" xfId="717" xr:uid="{00000000-0005-0000-0000-000082020000}"/>
    <cellStyle name="SAPBEXresItemX 4" xfId="718" xr:uid="{00000000-0005-0000-0000-000083020000}"/>
    <cellStyle name="SAPBEXresItemX 5" xfId="719" xr:uid="{00000000-0005-0000-0000-000084020000}"/>
    <cellStyle name="SAPBEXresItemX 6" xfId="720" xr:uid="{00000000-0005-0000-0000-000085020000}"/>
    <cellStyle name="SAPBEXstdData" xfId="721" xr:uid="{00000000-0005-0000-0000-000086020000}"/>
    <cellStyle name="SAPBEXstdData 2" xfId="722" xr:uid="{00000000-0005-0000-0000-000087020000}"/>
    <cellStyle name="SAPBEXstdData 3" xfId="723" xr:uid="{00000000-0005-0000-0000-000088020000}"/>
    <cellStyle name="SAPBEXstdData 4" xfId="724" xr:uid="{00000000-0005-0000-0000-000089020000}"/>
    <cellStyle name="SAPBEXstdData 5" xfId="725" xr:uid="{00000000-0005-0000-0000-00008A020000}"/>
    <cellStyle name="SAPBEXstdData 6" xfId="726" xr:uid="{00000000-0005-0000-0000-00008B020000}"/>
    <cellStyle name="SAPBEXstdData_Приложение_1_к_7-у-о_2009_Кв_1_ФСТ" xfId="727" xr:uid="{00000000-0005-0000-0000-00008C020000}"/>
    <cellStyle name="SAPBEXstdDataEmph" xfId="728" xr:uid="{00000000-0005-0000-0000-00008D020000}"/>
    <cellStyle name="SAPBEXstdDataEmph 2" xfId="729" xr:uid="{00000000-0005-0000-0000-00008E020000}"/>
    <cellStyle name="SAPBEXstdDataEmph 3" xfId="730" xr:uid="{00000000-0005-0000-0000-00008F020000}"/>
    <cellStyle name="SAPBEXstdDataEmph 4" xfId="731" xr:uid="{00000000-0005-0000-0000-000090020000}"/>
    <cellStyle name="SAPBEXstdDataEmph 5" xfId="732" xr:uid="{00000000-0005-0000-0000-000091020000}"/>
    <cellStyle name="SAPBEXstdDataEmph 6" xfId="733" xr:uid="{00000000-0005-0000-0000-000092020000}"/>
    <cellStyle name="SAPBEXstdItem" xfId="734" xr:uid="{00000000-0005-0000-0000-000093020000}"/>
    <cellStyle name="SAPBEXstdItem 2" xfId="735" xr:uid="{00000000-0005-0000-0000-000094020000}"/>
    <cellStyle name="SAPBEXstdItem 3" xfId="736" xr:uid="{00000000-0005-0000-0000-000095020000}"/>
    <cellStyle name="SAPBEXstdItem 4" xfId="737" xr:uid="{00000000-0005-0000-0000-000096020000}"/>
    <cellStyle name="SAPBEXstdItem 5" xfId="738" xr:uid="{00000000-0005-0000-0000-000097020000}"/>
    <cellStyle name="SAPBEXstdItem 6" xfId="739" xr:uid="{00000000-0005-0000-0000-000098020000}"/>
    <cellStyle name="SAPBEXstdItem 7" xfId="740" xr:uid="{00000000-0005-0000-0000-000099020000}"/>
    <cellStyle name="SAPBEXstdItem_7-р" xfId="741" xr:uid="{00000000-0005-0000-0000-00009A020000}"/>
    <cellStyle name="SAPBEXstdItemX" xfId="742" xr:uid="{00000000-0005-0000-0000-00009B020000}"/>
    <cellStyle name="SAPBEXstdItemX 2" xfId="743" xr:uid="{00000000-0005-0000-0000-00009C020000}"/>
    <cellStyle name="SAPBEXstdItemX 3" xfId="744" xr:uid="{00000000-0005-0000-0000-00009D020000}"/>
    <cellStyle name="SAPBEXstdItemX 4" xfId="745" xr:uid="{00000000-0005-0000-0000-00009E020000}"/>
    <cellStyle name="SAPBEXstdItemX 5" xfId="746" xr:uid="{00000000-0005-0000-0000-00009F020000}"/>
    <cellStyle name="SAPBEXstdItemX 6" xfId="747" xr:uid="{00000000-0005-0000-0000-0000A0020000}"/>
    <cellStyle name="SAPBEXtitle" xfId="748" xr:uid="{00000000-0005-0000-0000-0000A1020000}"/>
    <cellStyle name="SAPBEXtitle 2" xfId="749" xr:uid="{00000000-0005-0000-0000-0000A2020000}"/>
    <cellStyle name="SAPBEXtitle 3" xfId="750" xr:uid="{00000000-0005-0000-0000-0000A3020000}"/>
    <cellStyle name="SAPBEXtitle 4" xfId="751" xr:uid="{00000000-0005-0000-0000-0000A4020000}"/>
    <cellStyle name="SAPBEXtitle 5" xfId="752" xr:uid="{00000000-0005-0000-0000-0000A5020000}"/>
    <cellStyle name="SAPBEXtitle 6" xfId="753" xr:uid="{00000000-0005-0000-0000-0000A6020000}"/>
    <cellStyle name="SAPBEXunassignedItem" xfId="754" xr:uid="{00000000-0005-0000-0000-0000A7020000}"/>
    <cellStyle name="SAPBEXunassignedItem 2" xfId="755" xr:uid="{00000000-0005-0000-0000-0000A8020000}"/>
    <cellStyle name="SAPBEXundefined" xfId="756" xr:uid="{00000000-0005-0000-0000-0000A9020000}"/>
    <cellStyle name="SAPBEXundefined 2" xfId="757" xr:uid="{00000000-0005-0000-0000-0000AA020000}"/>
    <cellStyle name="SAPBEXundefined 3" xfId="758" xr:uid="{00000000-0005-0000-0000-0000AB020000}"/>
    <cellStyle name="SAPBEXundefined 4" xfId="759" xr:uid="{00000000-0005-0000-0000-0000AC020000}"/>
    <cellStyle name="SAPBEXundefined 5" xfId="760" xr:uid="{00000000-0005-0000-0000-0000AD020000}"/>
    <cellStyle name="SAPBEXundefined 6" xfId="761" xr:uid="{00000000-0005-0000-0000-0000AE020000}"/>
    <cellStyle name="Sheet Title" xfId="762" xr:uid="{00000000-0005-0000-0000-0000AF020000}"/>
    <cellStyle name="styleColumnTitles" xfId="763" xr:uid="{00000000-0005-0000-0000-0000B0020000}"/>
    <cellStyle name="styleDateRange" xfId="764" xr:uid="{00000000-0005-0000-0000-0000B1020000}"/>
    <cellStyle name="styleHidden" xfId="765" xr:uid="{00000000-0005-0000-0000-0000B2020000}"/>
    <cellStyle name="styleNormal" xfId="766" xr:uid="{00000000-0005-0000-0000-0000B3020000}"/>
    <cellStyle name="styleSeriesAttributes" xfId="767" xr:uid="{00000000-0005-0000-0000-0000B4020000}"/>
    <cellStyle name="styleSeriesData" xfId="768" xr:uid="{00000000-0005-0000-0000-0000B5020000}"/>
    <cellStyle name="styleSeriesDataForecast" xfId="769" xr:uid="{00000000-0005-0000-0000-0000B6020000}"/>
    <cellStyle name="styleSeriesDataForecastNA" xfId="770" xr:uid="{00000000-0005-0000-0000-0000B7020000}"/>
    <cellStyle name="styleSeriesDataNA" xfId="771" xr:uid="{00000000-0005-0000-0000-0000B8020000}"/>
    <cellStyle name="Text Indent A" xfId="772" xr:uid="{00000000-0005-0000-0000-0000B9020000}"/>
    <cellStyle name="Text Indent B" xfId="773" xr:uid="{00000000-0005-0000-0000-0000BA020000}"/>
    <cellStyle name="Text Indent C" xfId="774" xr:uid="{00000000-0005-0000-0000-0000BB020000}"/>
    <cellStyle name="Times New Roman0181000015536870911" xfId="775" xr:uid="{00000000-0005-0000-0000-0000BC020000}"/>
    <cellStyle name="Title" xfId="776" xr:uid="{00000000-0005-0000-0000-0000BD020000}"/>
    <cellStyle name="Total" xfId="777" xr:uid="{00000000-0005-0000-0000-0000BE020000}"/>
    <cellStyle name="Warning Text" xfId="778" xr:uid="{00000000-0005-0000-0000-0000BF020000}"/>
    <cellStyle name="Акцент1 2" xfId="23" xr:uid="{00000000-0005-0000-0000-0000C0020000}"/>
    <cellStyle name="Акцент1 2 2" xfId="779" xr:uid="{00000000-0005-0000-0000-0000C1020000}"/>
    <cellStyle name="Акцент1 3" xfId="780" xr:uid="{00000000-0005-0000-0000-0000C2020000}"/>
    <cellStyle name="Акцент1 3 2" xfId="781" xr:uid="{00000000-0005-0000-0000-0000C3020000}"/>
    <cellStyle name="Акцент1 4" xfId="782" xr:uid="{00000000-0005-0000-0000-0000C4020000}"/>
    <cellStyle name="Акцент2 2" xfId="24" xr:uid="{00000000-0005-0000-0000-0000C5020000}"/>
    <cellStyle name="Акцент2 2 2" xfId="783" xr:uid="{00000000-0005-0000-0000-0000C6020000}"/>
    <cellStyle name="Акцент2 3" xfId="784" xr:uid="{00000000-0005-0000-0000-0000C7020000}"/>
    <cellStyle name="Акцент2 3 2" xfId="785" xr:uid="{00000000-0005-0000-0000-0000C8020000}"/>
    <cellStyle name="Акцент2 4" xfId="786" xr:uid="{00000000-0005-0000-0000-0000C9020000}"/>
    <cellStyle name="Акцент3 2" xfId="25" xr:uid="{00000000-0005-0000-0000-0000CA020000}"/>
    <cellStyle name="Акцент3 2 2" xfId="787" xr:uid="{00000000-0005-0000-0000-0000CB020000}"/>
    <cellStyle name="Акцент3 3" xfId="788" xr:uid="{00000000-0005-0000-0000-0000CC020000}"/>
    <cellStyle name="Акцент3 3 2" xfId="789" xr:uid="{00000000-0005-0000-0000-0000CD020000}"/>
    <cellStyle name="Акцент3 4" xfId="790" xr:uid="{00000000-0005-0000-0000-0000CE020000}"/>
    <cellStyle name="Акцент4 2" xfId="26" xr:uid="{00000000-0005-0000-0000-0000CF020000}"/>
    <cellStyle name="Акцент4 2 2" xfId="791" xr:uid="{00000000-0005-0000-0000-0000D0020000}"/>
    <cellStyle name="Акцент4 3" xfId="792" xr:uid="{00000000-0005-0000-0000-0000D1020000}"/>
    <cellStyle name="Акцент4 3 2" xfId="793" xr:uid="{00000000-0005-0000-0000-0000D2020000}"/>
    <cellStyle name="Акцент4 4" xfId="794" xr:uid="{00000000-0005-0000-0000-0000D3020000}"/>
    <cellStyle name="Акцент5 2" xfId="27" xr:uid="{00000000-0005-0000-0000-0000D4020000}"/>
    <cellStyle name="Акцент5 2 2" xfId="796" xr:uid="{00000000-0005-0000-0000-0000D5020000}"/>
    <cellStyle name="Акцент5 2 3" xfId="797" xr:uid="{00000000-0005-0000-0000-0000D6020000}"/>
    <cellStyle name="Акцент5 2 4" xfId="795" xr:uid="{00000000-0005-0000-0000-0000D7020000}"/>
    <cellStyle name="Акцент5 3" xfId="798" xr:uid="{00000000-0005-0000-0000-0000D8020000}"/>
    <cellStyle name="Акцент5 4" xfId="799" xr:uid="{00000000-0005-0000-0000-0000D9020000}"/>
    <cellStyle name="Акцент5 4 2" xfId="800" xr:uid="{00000000-0005-0000-0000-0000DA020000}"/>
    <cellStyle name="Акцент6 2" xfId="28" xr:uid="{00000000-0005-0000-0000-0000DB020000}"/>
    <cellStyle name="Акцент6 2 2" xfId="801" xr:uid="{00000000-0005-0000-0000-0000DC020000}"/>
    <cellStyle name="Акцент6 3" xfId="802" xr:uid="{00000000-0005-0000-0000-0000DD020000}"/>
    <cellStyle name="Акцент6 3 2" xfId="803" xr:uid="{00000000-0005-0000-0000-0000DE020000}"/>
    <cellStyle name="Акцент6 4" xfId="804" xr:uid="{00000000-0005-0000-0000-0000DF020000}"/>
    <cellStyle name="Ввод  2" xfId="29" xr:uid="{00000000-0005-0000-0000-0000E0020000}"/>
    <cellStyle name="Ввод  2 2" xfId="805" xr:uid="{00000000-0005-0000-0000-0000E1020000}"/>
    <cellStyle name="Ввод  3" xfId="806" xr:uid="{00000000-0005-0000-0000-0000E2020000}"/>
    <cellStyle name="Ввод  3 2" xfId="807" xr:uid="{00000000-0005-0000-0000-0000E3020000}"/>
    <cellStyle name="Ввод  4" xfId="808" xr:uid="{00000000-0005-0000-0000-0000E4020000}"/>
    <cellStyle name="Вывод 2" xfId="30" xr:uid="{00000000-0005-0000-0000-0000E5020000}"/>
    <cellStyle name="Вывод 2 2" xfId="809" xr:uid="{00000000-0005-0000-0000-0000E6020000}"/>
    <cellStyle name="Вывод 3" xfId="810" xr:uid="{00000000-0005-0000-0000-0000E7020000}"/>
    <cellStyle name="Вывод 3 2" xfId="811" xr:uid="{00000000-0005-0000-0000-0000E8020000}"/>
    <cellStyle name="Вывод 4" xfId="812" xr:uid="{00000000-0005-0000-0000-0000E9020000}"/>
    <cellStyle name="Вычисление 2" xfId="31" xr:uid="{00000000-0005-0000-0000-0000EA020000}"/>
    <cellStyle name="Вычисление 2 2" xfId="813" xr:uid="{00000000-0005-0000-0000-0000EB020000}"/>
    <cellStyle name="Вычисление 3" xfId="814" xr:uid="{00000000-0005-0000-0000-0000EC020000}"/>
    <cellStyle name="Вычисление 3 2" xfId="815" xr:uid="{00000000-0005-0000-0000-0000ED020000}"/>
    <cellStyle name="Вычисление 4" xfId="816" xr:uid="{00000000-0005-0000-0000-0000EE020000}"/>
    <cellStyle name="Денежный 2" xfId="817" xr:uid="{00000000-0005-0000-0000-0000EF020000}"/>
    <cellStyle name="Денежный 2 2" xfId="818" xr:uid="{00000000-0005-0000-0000-0000F0020000}"/>
    <cellStyle name="Денежный 2 3" xfId="819" xr:uid="{00000000-0005-0000-0000-0000F1020000}"/>
    <cellStyle name="Денежный 3" xfId="820" xr:uid="{00000000-0005-0000-0000-0000F2020000}"/>
    <cellStyle name="Заголовок 1 2" xfId="32" xr:uid="{00000000-0005-0000-0000-0000F3020000}"/>
    <cellStyle name="Заголовок 1 2 2" xfId="821" xr:uid="{00000000-0005-0000-0000-0000F4020000}"/>
    <cellStyle name="Заголовок 1 3" xfId="822" xr:uid="{00000000-0005-0000-0000-0000F5020000}"/>
    <cellStyle name="Заголовок 1 4" xfId="823" xr:uid="{00000000-0005-0000-0000-0000F6020000}"/>
    <cellStyle name="Заголовок 2 2" xfId="33" xr:uid="{00000000-0005-0000-0000-0000F7020000}"/>
    <cellStyle name="Заголовок 2 2 2" xfId="824" xr:uid="{00000000-0005-0000-0000-0000F8020000}"/>
    <cellStyle name="Заголовок 2 3" xfId="825" xr:uid="{00000000-0005-0000-0000-0000F9020000}"/>
    <cellStyle name="Заголовок 2 4" xfId="826" xr:uid="{00000000-0005-0000-0000-0000FA020000}"/>
    <cellStyle name="Заголовок 3 2" xfId="34" xr:uid="{00000000-0005-0000-0000-0000FB020000}"/>
    <cellStyle name="Заголовок 3 2 2" xfId="827" xr:uid="{00000000-0005-0000-0000-0000FC020000}"/>
    <cellStyle name="Заголовок 3 3" xfId="828" xr:uid="{00000000-0005-0000-0000-0000FD020000}"/>
    <cellStyle name="Заголовок 3 4" xfId="829" xr:uid="{00000000-0005-0000-0000-0000FE020000}"/>
    <cellStyle name="Заголовок 4 2" xfId="35" xr:uid="{00000000-0005-0000-0000-0000FF020000}"/>
    <cellStyle name="Заголовок 4 2 2" xfId="830" xr:uid="{00000000-0005-0000-0000-000000030000}"/>
    <cellStyle name="Заголовок 4 3" xfId="831" xr:uid="{00000000-0005-0000-0000-000001030000}"/>
    <cellStyle name="Заголовок 4 4" xfId="832" xr:uid="{00000000-0005-0000-0000-000002030000}"/>
    <cellStyle name="Итог 2" xfId="36" xr:uid="{00000000-0005-0000-0000-000003030000}"/>
    <cellStyle name="Итог 2 2" xfId="833" xr:uid="{00000000-0005-0000-0000-000004030000}"/>
    <cellStyle name="Итог 3" xfId="834" xr:uid="{00000000-0005-0000-0000-000005030000}"/>
    <cellStyle name="Итог 4" xfId="835" xr:uid="{00000000-0005-0000-0000-000006030000}"/>
    <cellStyle name="Контрольная ячейка 2" xfId="37" xr:uid="{00000000-0005-0000-0000-000007030000}"/>
    <cellStyle name="Контрольная ячейка 2 2" xfId="836" xr:uid="{00000000-0005-0000-0000-000008030000}"/>
    <cellStyle name="Контрольная ячейка 3" xfId="837" xr:uid="{00000000-0005-0000-0000-000009030000}"/>
    <cellStyle name="Контрольная ячейка 3 2" xfId="838" xr:uid="{00000000-0005-0000-0000-00000A030000}"/>
    <cellStyle name="Контрольная ячейка 4" xfId="839" xr:uid="{00000000-0005-0000-0000-00000B030000}"/>
    <cellStyle name="Название 2" xfId="38" xr:uid="{00000000-0005-0000-0000-00000C030000}"/>
    <cellStyle name="Название 2 2" xfId="840" xr:uid="{00000000-0005-0000-0000-00000D030000}"/>
    <cellStyle name="Название 3" xfId="841" xr:uid="{00000000-0005-0000-0000-00000E030000}"/>
    <cellStyle name="Название 4" xfId="842" xr:uid="{00000000-0005-0000-0000-00000F030000}"/>
    <cellStyle name="Нейтральный 2" xfId="39" xr:uid="{00000000-0005-0000-0000-000010030000}"/>
    <cellStyle name="Нейтральный 2 2" xfId="843" xr:uid="{00000000-0005-0000-0000-000011030000}"/>
    <cellStyle name="Нейтральный 3" xfId="844" xr:uid="{00000000-0005-0000-0000-000012030000}"/>
    <cellStyle name="Нейтральный 3 2" xfId="845" xr:uid="{00000000-0005-0000-0000-000013030000}"/>
    <cellStyle name="Нейтральный 4" xfId="846" xr:uid="{00000000-0005-0000-0000-000014030000}"/>
    <cellStyle name="Обычный" xfId="0" builtinId="0"/>
    <cellStyle name="Обычный 10" xfId="89" xr:uid="{00000000-0005-0000-0000-000016030000}"/>
    <cellStyle name="Обычный 10 2" xfId="847" xr:uid="{00000000-0005-0000-0000-000017030000}"/>
    <cellStyle name="Обычный 10 2 2" xfId="848" xr:uid="{00000000-0005-0000-0000-000018030000}"/>
    <cellStyle name="Обычный 10 2 3" xfId="849" xr:uid="{00000000-0005-0000-0000-000019030000}"/>
    <cellStyle name="Обычный 10 3" xfId="850" xr:uid="{00000000-0005-0000-0000-00001A030000}"/>
    <cellStyle name="Обычный 10 3 2" xfId="851" xr:uid="{00000000-0005-0000-0000-00001B030000}"/>
    <cellStyle name="Обычный 10 3 3" xfId="852" xr:uid="{00000000-0005-0000-0000-00001C030000}"/>
    <cellStyle name="Обычный 10 4" xfId="853" xr:uid="{00000000-0005-0000-0000-00001D030000}"/>
    <cellStyle name="Обычный 10 5" xfId="84" xr:uid="{00000000-0005-0000-0000-00001E030000}"/>
    <cellStyle name="Обычный 100" xfId="854" xr:uid="{00000000-0005-0000-0000-00001F030000}"/>
    <cellStyle name="Обычный 100 3" xfId="855" xr:uid="{00000000-0005-0000-0000-000020030000}"/>
    <cellStyle name="Обычный 101" xfId="856" xr:uid="{00000000-0005-0000-0000-000021030000}"/>
    <cellStyle name="Обычный 106" xfId="857" xr:uid="{00000000-0005-0000-0000-000022030000}"/>
    <cellStyle name="Обычный 107" xfId="858" xr:uid="{00000000-0005-0000-0000-000023030000}"/>
    <cellStyle name="Обычный 108" xfId="859" xr:uid="{00000000-0005-0000-0000-000024030000}"/>
    <cellStyle name="Обычный 11" xfId="75" xr:uid="{00000000-0005-0000-0000-000025030000}"/>
    <cellStyle name="Обычный 11 12" xfId="860" xr:uid="{00000000-0005-0000-0000-000026030000}"/>
    <cellStyle name="Обычный 11 12 2" xfId="861" xr:uid="{00000000-0005-0000-0000-000027030000}"/>
    <cellStyle name="Обычный 11 12 2 2" xfId="862" xr:uid="{00000000-0005-0000-0000-000028030000}"/>
    <cellStyle name="Обычный 11 12 3" xfId="863" xr:uid="{00000000-0005-0000-0000-000029030000}"/>
    <cellStyle name="Обычный 11 2" xfId="864" xr:uid="{00000000-0005-0000-0000-00002A030000}"/>
    <cellStyle name="Обычный 11 3" xfId="865" xr:uid="{00000000-0005-0000-0000-00002B030000}"/>
    <cellStyle name="Обычный 11 3 2" xfId="866" xr:uid="{00000000-0005-0000-0000-00002C030000}"/>
    <cellStyle name="Обычный 11 3 3" xfId="867" xr:uid="{00000000-0005-0000-0000-00002D030000}"/>
    <cellStyle name="Обычный 11 4" xfId="868" xr:uid="{00000000-0005-0000-0000-00002E030000}"/>
    <cellStyle name="Обычный 12" xfId="90" xr:uid="{00000000-0005-0000-0000-00002F030000}"/>
    <cellStyle name="Обычный 12 10" xfId="869" xr:uid="{00000000-0005-0000-0000-000030030000}"/>
    <cellStyle name="Обычный 12 2" xfId="40" xr:uid="{00000000-0005-0000-0000-000031030000}"/>
    <cellStyle name="Обычный 12 2 2" xfId="870" xr:uid="{00000000-0005-0000-0000-000032030000}"/>
    <cellStyle name="Обычный 12 3" xfId="871" xr:uid="{00000000-0005-0000-0000-000033030000}"/>
    <cellStyle name="Обычный 12 3 2" xfId="872" xr:uid="{00000000-0005-0000-0000-000034030000}"/>
    <cellStyle name="Обычный 12 3 3" xfId="873" xr:uid="{00000000-0005-0000-0000-000035030000}"/>
    <cellStyle name="Обычный 12 4" xfId="874" xr:uid="{00000000-0005-0000-0000-000036030000}"/>
    <cellStyle name="Обычный 12 4 2" xfId="875" xr:uid="{00000000-0005-0000-0000-000037030000}"/>
    <cellStyle name="Обычный 12 4 2 2" xfId="876" xr:uid="{00000000-0005-0000-0000-000038030000}"/>
    <cellStyle name="Обычный 12 4 2 2 2" xfId="877" xr:uid="{00000000-0005-0000-0000-000039030000}"/>
    <cellStyle name="Обычный 12 4 2 2 2 2" xfId="878" xr:uid="{00000000-0005-0000-0000-00003A030000}"/>
    <cellStyle name="Обычный 12 4 2 2 2 2 2" xfId="879" xr:uid="{00000000-0005-0000-0000-00003B030000}"/>
    <cellStyle name="Обычный 12 4 2 2 2 3" xfId="880" xr:uid="{00000000-0005-0000-0000-00003C030000}"/>
    <cellStyle name="Обычный 12 4 2 2 2 3 2" xfId="881" xr:uid="{00000000-0005-0000-0000-00003D030000}"/>
    <cellStyle name="Обычный 12 4 2 2 2 4" xfId="882" xr:uid="{00000000-0005-0000-0000-00003E030000}"/>
    <cellStyle name="Обычный 12 4 2 2 3" xfId="883" xr:uid="{00000000-0005-0000-0000-00003F030000}"/>
    <cellStyle name="Обычный 12 4 2 2 3 2" xfId="884" xr:uid="{00000000-0005-0000-0000-000040030000}"/>
    <cellStyle name="Обычный 12 4 2 2 4" xfId="885" xr:uid="{00000000-0005-0000-0000-000041030000}"/>
    <cellStyle name="Обычный 12 4 2 2 4 2" xfId="886" xr:uid="{00000000-0005-0000-0000-000042030000}"/>
    <cellStyle name="Обычный 12 4 2 2 5" xfId="887" xr:uid="{00000000-0005-0000-0000-000043030000}"/>
    <cellStyle name="Обычный 12 4 2 3" xfId="888" xr:uid="{00000000-0005-0000-0000-000044030000}"/>
    <cellStyle name="Обычный 12 4 2 3 2" xfId="889" xr:uid="{00000000-0005-0000-0000-000045030000}"/>
    <cellStyle name="Обычный 12 4 2 3 2 2" xfId="890" xr:uid="{00000000-0005-0000-0000-000046030000}"/>
    <cellStyle name="Обычный 12 4 2 3 3" xfId="891" xr:uid="{00000000-0005-0000-0000-000047030000}"/>
    <cellStyle name="Обычный 12 4 2 3 3 2" xfId="892" xr:uid="{00000000-0005-0000-0000-000048030000}"/>
    <cellStyle name="Обычный 12 4 2 3 4" xfId="893" xr:uid="{00000000-0005-0000-0000-000049030000}"/>
    <cellStyle name="Обычный 12 4 2 4" xfId="894" xr:uid="{00000000-0005-0000-0000-00004A030000}"/>
    <cellStyle name="Обычный 12 4 2 4 2" xfId="895" xr:uid="{00000000-0005-0000-0000-00004B030000}"/>
    <cellStyle name="Обычный 12 4 2 5" xfId="896" xr:uid="{00000000-0005-0000-0000-00004C030000}"/>
    <cellStyle name="Обычный 12 4 2 5 2" xfId="897" xr:uid="{00000000-0005-0000-0000-00004D030000}"/>
    <cellStyle name="Обычный 12 4 2 6" xfId="898" xr:uid="{00000000-0005-0000-0000-00004E030000}"/>
    <cellStyle name="Обычный 12 4 3" xfId="899" xr:uid="{00000000-0005-0000-0000-00004F030000}"/>
    <cellStyle name="Обычный 12 4 3 2" xfId="900" xr:uid="{00000000-0005-0000-0000-000050030000}"/>
    <cellStyle name="Обычный 12 4 3 2 2" xfId="901" xr:uid="{00000000-0005-0000-0000-000051030000}"/>
    <cellStyle name="Обычный 12 4 3 2 2 2" xfId="902" xr:uid="{00000000-0005-0000-0000-000052030000}"/>
    <cellStyle name="Обычный 12 4 3 2 3" xfId="903" xr:uid="{00000000-0005-0000-0000-000053030000}"/>
    <cellStyle name="Обычный 12 4 3 2 3 2" xfId="904" xr:uid="{00000000-0005-0000-0000-000054030000}"/>
    <cellStyle name="Обычный 12 4 3 2 4" xfId="905" xr:uid="{00000000-0005-0000-0000-000055030000}"/>
    <cellStyle name="Обычный 12 4 3 3" xfId="906" xr:uid="{00000000-0005-0000-0000-000056030000}"/>
    <cellStyle name="Обычный 12 4 3 3 2" xfId="907" xr:uid="{00000000-0005-0000-0000-000057030000}"/>
    <cellStyle name="Обычный 12 4 3 4" xfId="908" xr:uid="{00000000-0005-0000-0000-000058030000}"/>
    <cellStyle name="Обычный 12 4 3 4 2" xfId="909" xr:uid="{00000000-0005-0000-0000-000059030000}"/>
    <cellStyle name="Обычный 12 4 3 5" xfId="910" xr:uid="{00000000-0005-0000-0000-00005A030000}"/>
    <cellStyle name="Обычный 12 4 4" xfId="911" xr:uid="{00000000-0005-0000-0000-00005B030000}"/>
    <cellStyle name="Обычный 12 4 4 2" xfId="912" xr:uid="{00000000-0005-0000-0000-00005C030000}"/>
    <cellStyle name="Обычный 12 4 4 2 2" xfId="913" xr:uid="{00000000-0005-0000-0000-00005D030000}"/>
    <cellStyle name="Обычный 12 4 4 2 2 2" xfId="914" xr:uid="{00000000-0005-0000-0000-00005E030000}"/>
    <cellStyle name="Обычный 12 4 4 2 3" xfId="915" xr:uid="{00000000-0005-0000-0000-00005F030000}"/>
    <cellStyle name="Обычный 12 4 4 2 3 2" xfId="916" xr:uid="{00000000-0005-0000-0000-000060030000}"/>
    <cellStyle name="Обычный 12 4 4 2 4" xfId="917" xr:uid="{00000000-0005-0000-0000-000061030000}"/>
    <cellStyle name="Обычный 12 4 4 3" xfId="918" xr:uid="{00000000-0005-0000-0000-000062030000}"/>
    <cellStyle name="Обычный 12 4 4 3 2" xfId="919" xr:uid="{00000000-0005-0000-0000-000063030000}"/>
    <cellStyle name="Обычный 12 4 4 4" xfId="920" xr:uid="{00000000-0005-0000-0000-000064030000}"/>
    <cellStyle name="Обычный 12 4 4 4 2" xfId="921" xr:uid="{00000000-0005-0000-0000-000065030000}"/>
    <cellStyle name="Обычный 12 4 4 5" xfId="922" xr:uid="{00000000-0005-0000-0000-000066030000}"/>
    <cellStyle name="Обычный 12 4 5" xfId="923" xr:uid="{00000000-0005-0000-0000-000067030000}"/>
    <cellStyle name="Обычный 12 4 5 2" xfId="924" xr:uid="{00000000-0005-0000-0000-000068030000}"/>
    <cellStyle name="Обычный 12 4 5 2 2" xfId="925" xr:uid="{00000000-0005-0000-0000-000069030000}"/>
    <cellStyle name="Обычный 12 4 5 3" xfId="926" xr:uid="{00000000-0005-0000-0000-00006A030000}"/>
    <cellStyle name="Обычный 12 4 5 3 2" xfId="927" xr:uid="{00000000-0005-0000-0000-00006B030000}"/>
    <cellStyle name="Обычный 12 4 5 4" xfId="928" xr:uid="{00000000-0005-0000-0000-00006C030000}"/>
    <cellStyle name="Обычный 12 4 6" xfId="929" xr:uid="{00000000-0005-0000-0000-00006D030000}"/>
    <cellStyle name="Обычный 12 4 6 2" xfId="930" xr:uid="{00000000-0005-0000-0000-00006E030000}"/>
    <cellStyle name="Обычный 12 4 7" xfId="931" xr:uid="{00000000-0005-0000-0000-00006F030000}"/>
    <cellStyle name="Обычный 12 4 7 2" xfId="932" xr:uid="{00000000-0005-0000-0000-000070030000}"/>
    <cellStyle name="Обычный 12 4 8" xfId="933" xr:uid="{00000000-0005-0000-0000-000071030000}"/>
    <cellStyle name="Обычный 12 5" xfId="934" xr:uid="{00000000-0005-0000-0000-000072030000}"/>
    <cellStyle name="Обычный 12 6" xfId="935" xr:uid="{00000000-0005-0000-0000-000073030000}"/>
    <cellStyle name="Обычный 12 7" xfId="936" xr:uid="{00000000-0005-0000-0000-000074030000}"/>
    <cellStyle name="Обычный 12_Т-НахВТО-газ-28.09.12" xfId="937" xr:uid="{00000000-0005-0000-0000-000075030000}"/>
    <cellStyle name="Обычный 13" xfId="938" xr:uid="{00000000-0005-0000-0000-000076030000}"/>
    <cellStyle name="Обычный 13 2" xfId="939" xr:uid="{00000000-0005-0000-0000-000077030000}"/>
    <cellStyle name="Обычный 13 2 2" xfId="940" xr:uid="{00000000-0005-0000-0000-000078030000}"/>
    <cellStyle name="Обычный 13 2 3" xfId="941" xr:uid="{00000000-0005-0000-0000-000079030000}"/>
    <cellStyle name="Обычный 13 3" xfId="942" xr:uid="{00000000-0005-0000-0000-00007A030000}"/>
    <cellStyle name="Обычный 13 4" xfId="943" xr:uid="{00000000-0005-0000-0000-00007B030000}"/>
    <cellStyle name="Обычный 13 5" xfId="944" xr:uid="{00000000-0005-0000-0000-00007C030000}"/>
    <cellStyle name="Обычный 14" xfId="945" xr:uid="{00000000-0005-0000-0000-00007D030000}"/>
    <cellStyle name="Обычный 14 2" xfId="946" xr:uid="{00000000-0005-0000-0000-00007E030000}"/>
    <cellStyle name="Обычный 14 3" xfId="947" xr:uid="{00000000-0005-0000-0000-00007F030000}"/>
    <cellStyle name="Обычный 14 4" xfId="948" xr:uid="{00000000-0005-0000-0000-000080030000}"/>
    <cellStyle name="Обычный 15" xfId="949" xr:uid="{00000000-0005-0000-0000-000081030000}"/>
    <cellStyle name="Обычный 15 2" xfId="950" xr:uid="{00000000-0005-0000-0000-000082030000}"/>
    <cellStyle name="Обычный 15 3" xfId="951" xr:uid="{00000000-0005-0000-0000-000083030000}"/>
    <cellStyle name="Обычный 16" xfId="952" xr:uid="{00000000-0005-0000-0000-000084030000}"/>
    <cellStyle name="Обычный 16 2" xfId="953" xr:uid="{00000000-0005-0000-0000-000085030000}"/>
    <cellStyle name="Обычный 16 2 2" xfId="954" xr:uid="{00000000-0005-0000-0000-000086030000}"/>
    <cellStyle name="Обычный 16 3" xfId="955" xr:uid="{00000000-0005-0000-0000-000087030000}"/>
    <cellStyle name="Обычный 17" xfId="956" xr:uid="{00000000-0005-0000-0000-000088030000}"/>
    <cellStyle name="Обычный 17 2" xfId="957" xr:uid="{00000000-0005-0000-0000-000089030000}"/>
    <cellStyle name="Обычный 17 3" xfId="958" xr:uid="{00000000-0005-0000-0000-00008A030000}"/>
    <cellStyle name="Обычный 17 3 2" xfId="959" xr:uid="{00000000-0005-0000-0000-00008B030000}"/>
    <cellStyle name="Обычный 17 3 2 2" xfId="960" xr:uid="{00000000-0005-0000-0000-00008C030000}"/>
    <cellStyle name="Обычный 17 3 3" xfId="961" xr:uid="{00000000-0005-0000-0000-00008D030000}"/>
    <cellStyle name="Обычный 17 3 3 2" xfId="962" xr:uid="{00000000-0005-0000-0000-00008E030000}"/>
    <cellStyle name="Обычный 17 3 4" xfId="963" xr:uid="{00000000-0005-0000-0000-00008F030000}"/>
    <cellStyle name="Обычный 17 4" xfId="964" xr:uid="{00000000-0005-0000-0000-000090030000}"/>
    <cellStyle name="Обычный 17 4 2" xfId="965" xr:uid="{00000000-0005-0000-0000-000091030000}"/>
    <cellStyle name="Обычный 17 5" xfId="966" xr:uid="{00000000-0005-0000-0000-000092030000}"/>
    <cellStyle name="Обычный 17 5 2" xfId="967" xr:uid="{00000000-0005-0000-0000-000093030000}"/>
    <cellStyle name="Обычный 17 6" xfId="968" xr:uid="{00000000-0005-0000-0000-000094030000}"/>
    <cellStyle name="Обычный 17 7" xfId="969" xr:uid="{00000000-0005-0000-0000-000095030000}"/>
    <cellStyle name="Обычный 17 8" xfId="970" xr:uid="{00000000-0005-0000-0000-000096030000}"/>
    <cellStyle name="Обычный 18" xfId="971" xr:uid="{00000000-0005-0000-0000-000097030000}"/>
    <cellStyle name="Обычный 18 2" xfId="972" xr:uid="{00000000-0005-0000-0000-000098030000}"/>
    <cellStyle name="Обычный 18 3" xfId="973" xr:uid="{00000000-0005-0000-0000-000099030000}"/>
    <cellStyle name="Обычный 18 3 2" xfId="974" xr:uid="{00000000-0005-0000-0000-00009A030000}"/>
    <cellStyle name="Обычный 18 3 2 2" xfId="975" xr:uid="{00000000-0005-0000-0000-00009B030000}"/>
    <cellStyle name="Обычный 18 3 3" xfId="976" xr:uid="{00000000-0005-0000-0000-00009C030000}"/>
    <cellStyle name="Обычный 18 3 3 2" xfId="977" xr:uid="{00000000-0005-0000-0000-00009D030000}"/>
    <cellStyle name="Обычный 18 3 4" xfId="978" xr:uid="{00000000-0005-0000-0000-00009E030000}"/>
    <cellStyle name="Обычный 18 4" xfId="979" xr:uid="{00000000-0005-0000-0000-00009F030000}"/>
    <cellStyle name="Обычный 18 4 2" xfId="980" xr:uid="{00000000-0005-0000-0000-0000A0030000}"/>
    <cellStyle name="Обычный 18 5" xfId="981" xr:uid="{00000000-0005-0000-0000-0000A1030000}"/>
    <cellStyle name="Обычный 18 5 2" xfId="982" xr:uid="{00000000-0005-0000-0000-0000A2030000}"/>
    <cellStyle name="Обычный 18 6" xfId="983" xr:uid="{00000000-0005-0000-0000-0000A3030000}"/>
    <cellStyle name="Обычный 18 7" xfId="984" xr:uid="{00000000-0005-0000-0000-0000A4030000}"/>
    <cellStyle name="Обычный 19" xfId="985" xr:uid="{00000000-0005-0000-0000-0000A5030000}"/>
    <cellStyle name="Обычный 19 2" xfId="986" xr:uid="{00000000-0005-0000-0000-0000A6030000}"/>
    <cellStyle name="Обычный 19 3" xfId="987" xr:uid="{00000000-0005-0000-0000-0000A7030000}"/>
    <cellStyle name="Обычный 19 3 2" xfId="988" xr:uid="{00000000-0005-0000-0000-0000A8030000}"/>
    <cellStyle name="Обычный 19 3 2 2" xfId="989" xr:uid="{00000000-0005-0000-0000-0000A9030000}"/>
    <cellStyle name="Обычный 19 3 3" xfId="990" xr:uid="{00000000-0005-0000-0000-0000AA030000}"/>
    <cellStyle name="Обычный 19 3 3 2" xfId="991" xr:uid="{00000000-0005-0000-0000-0000AB030000}"/>
    <cellStyle name="Обычный 19 3 4" xfId="992" xr:uid="{00000000-0005-0000-0000-0000AC030000}"/>
    <cellStyle name="Обычный 19 4" xfId="993" xr:uid="{00000000-0005-0000-0000-0000AD030000}"/>
    <cellStyle name="Обычный 19 4 2" xfId="994" xr:uid="{00000000-0005-0000-0000-0000AE030000}"/>
    <cellStyle name="Обычный 19 5" xfId="995" xr:uid="{00000000-0005-0000-0000-0000AF030000}"/>
    <cellStyle name="Обычный 19 5 2" xfId="996" xr:uid="{00000000-0005-0000-0000-0000B0030000}"/>
    <cellStyle name="Обычный 19 6" xfId="997" xr:uid="{00000000-0005-0000-0000-0000B1030000}"/>
    <cellStyle name="Обычный 19 7" xfId="998" xr:uid="{00000000-0005-0000-0000-0000B2030000}"/>
    <cellStyle name="Обычный 2" xfId="3" xr:uid="{00000000-0005-0000-0000-0000B3030000}"/>
    <cellStyle name="Обычный 2 10" xfId="999" xr:uid="{00000000-0005-0000-0000-0000B4030000}"/>
    <cellStyle name="Обычный 2 10 2" xfId="1000" xr:uid="{00000000-0005-0000-0000-0000B5030000}"/>
    <cellStyle name="Обычный 2 100" xfId="1001" xr:uid="{00000000-0005-0000-0000-0000B6030000}"/>
    <cellStyle name="Обычный 2 101" xfId="1895" xr:uid="{00000000-0005-0000-0000-0000B7030000}"/>
    <cellStyle name="Обычный 2 102" xfId="69" xr:uid="{00000000-0005-0000-0000-0000B8030000}"/>
    <cellStyle name="Обычный 2 11" xfId="1002" xr:uid="{00000000-0005-0000-0000-0000B9030000}"/>
    <cellStyle name="Обычный 2 11 2" xfId="1003" xr:uid="{00000000-0005-0000-0000-0000BA030000}"/>
    <cellStyle name="Обычный 2 11 2 2" xfId="1004" xr:uid="{00000000-0005-0000-0000-0000BB030000}"/>
    <cellStyle name="Обычный 2 11 3" xfId="1005" xr:uid="{00000000-0005-0000-0000-0000BC030000}"/>
    <cellStyle name="Обычный 2 11_Т-НахВТО-газ-28.09.12" xfId="1006" xr:uid="{00000000-0005-0000-0000-0000BD030000}"/>
    <cellStyle name="Обычный 2 12" xfId="1007" xr:uid="{00000000-0005-0000-0000-0000BE030000}"/>
    <cellStyle name="Обычный 2 12 2" xfId="1008" xr:uid="{00000000-0005-0000-0000-0000BF030000}"/>
    <cellStyle name="Обычный 2 12 2 2" xfId="1009" xr:uid="{00000000-0005-0000-0000-0000C0030000}"/>
    <cellStyle name="Обычный 2 12 3" xfId="1010" xr:uid="{00000000-0005-0000-0000-0000C1030000}"/>
    <cellStyle name="Обычный 2 12_Т-НахВТО-газ-28.09.12" xfId="1011" xr:uid="{00000000-0005-0000-0000-0000C2030000}"/>
    <cellStyle name="Обычный 2 13" xfId="1012" xr:uid="{00000000-0005-0000-0000-0000C3030000}"/>
    <cellStyle name="Обычный 2 13 2" xfId="1013" xr:uid="{00000000-0005-0000-0000-0000C4030000}"/>
    <cellStyle name="Обычный 2 14" xfId="1014" xr:uid="{00000000-0005-0000-0000-0000C5030000}"/>
    <cellStyle name="Обычный 2 14 2" xfId="1015" xr:uid="{00000000-0005-0000-0000-0000C6030000}"/>
    <cellStyle name="Обычный 2 15" xfId="1016" xr:uid="{00000000-0005-0000-0000-0000C7030000}"/>
    <cellStyle name="Обычный 2 15 2" xfId="1017" xr:uid="{00000000-0005-0000-0000-0000C8030000}"/>
    <cellStyle name="Обычный 2 15 2 2" xfId="1018" xr:uid="{00000000-0005-0000-0000-0000C9030000}"/>
    <cellStyle name="Обычный 2 15 3" xfId="1019" xr:uid="{00000000-0005-0000-0000-0000CA030000}"/>
    <cellStyle name="Обычный 2 16" xfId="1020" xr:uid="{00000000-0005-0000-0000-0000CB030000}"/>
    <cellStyle name="Обычный 2 16 2" xfId="1021" xr:uid="{00000000-0005-0000-0000-0000CC030000}"/>
    <cellStyle name="Обычный 2 16 2 2" xfId="1022" xr:uid="{00000000-0005-0000-0000-0000CD030000}"/>
    <cellStyle name="Обычный 2 16 3" xfId="1023" xr:uid="{00000000-0005-0000-0000-0000CE030000}"/>
    <cellStyle name="Обычный 2 16 4" xfId="1024" xr:uid="{00000000-0005-0000-0000-0000CF030000}"/>
    <cellStyle name="Обычный 2 17" xfId="1025" xr:uid="{00000000-0005-0000-0000-0000D0030000}"/>
    <cellStyle name="Обычный 2 17 2" xfId="1026" xr:uid="{00000000-0005-0000-0000-0000D1030000}"/>
    <cellStyle name="Обычный 2 17 2 2" xfId="1027" xr:uid="{00000000-0005-0000-0000-0000D2030000}"/>
    <cellStyle name="Обычный 2 17 3" xfId="1028" xr:uid="{00000000-0005-0000-0000-0000D3030000}"/>
    <cellStyle name="Обычный 2 18" xfId="1029" xr:uid="{00000000-0005-0000-0000-0000D4030000}"/>
    <cellStyle name="Обычный 2 18 2" xfId="1030" xr:uid="{00000000-0005-0000-0000-0000D5030000}"/>
    <cellStyle name="Обычный 2 18 2 2" xfId="1031" xr:uid="{00000000-0005-0000-0000-0000D6030000}"/>
    <cellStyle name="Обычный 2 18 3" xfId="1032" xr:uid="{00000000-0005-0000-0000-0000D7030000}"/>
    <cellStyle name="Обычный 2 19" xfId="1033" xr:uid="{00000000-0005-0000-0000-0000D8030000}"/>
    <cellStyle name="Обычный 2 19 2" xfId="1034" xr:uid="{00000000-0005-0000-0000-0000D9030000}"/>
    <cellStyle name="Обычный 2 19 2 2" xfId="1035" xr:uid="{00000000-0005-0000-0000-0000DA030000}"/>
    <cellStyle name="Обычный 2 19 3" xfId="1036" xr:uid="{00000000-0005-0000-0000-0000DB030000}"/>
    <cellStyle name="Обычный 2 19 4" xfId="1037" xr:uid="{00000000-0005-0000-0000-0000DC030000}"/>
    <cellStyle name="Обычный 2 2" xfId="61" xr:uid="{00000000-0005-0000-0000-0000DD030000}"/>
    <cellStyle name="Обычный 2 2 19" xfId="1038" xr:uid="{00000000-0005-0000-0000-0000DE030000}"/>
    <cellStyle name="Обычный 2 2 2" xfId="1039" xr:uid="{00000000-0005-0000-0000-0000DF030000}"/>
    <cellStyle name="Обычный 2 2 2 2" xfId="1040" xr:uid="{00000000-0005-0000-0000-0000E0030000}"/>
    <cellStyle name="Обычный 2 2 2 3" xfId="1041" xr:uid="{00000000-0005-0000-0000-0000E1030000}"/>
    <cellStyle name="Обычный 2 2 3" xfId="1042" xr:uid="{00000000-0005-0000-0000-0000E2030000}"/>
    <cellStyle name="Обычный 2 2 4" xfId="88" xr:uid="{00000000-0005-0000-0000-0000E3030000}"/>
    <cellStyle name="Обычный 2 20" xfId="1043" xr:uid="{00000000-0005-0000-0000-0000E4030000}"/>
    <cellStyle name="Обычный 2 20 2" xfId="1044" xr:uid="{00000000-0005-0000-0000-0000E5030000}"/>
    <cellStyle name="Обычный 2 20 2 2" xfId="1045" xr:uid="{00000000-0005-0000-0000-0000E6030000}"/>
    <cellStyle name="Обычный 2 20 3" xfId="1046" xr:uid="{00000000-0005-0000-0000-0000E7030000}"/>
    <cellStyle name="Обычный 2 20 4" xfId="1047" xr:uid="{00000000-0005-0000-0000-0000E8030000}"/>
    <cellStyle name="Обычный 2 21" xfId="1048" xr:uid="{00000000-0005-0000-0000-0000E9030000}"/>
    <cellStyle name="Обычный 2 21 2" xfId="1049" xr:uid="{00000000-0005-0000-0000-0000EA030000}"/>
    <cellStyle name="Обычный 2 21 2 2" xfId="1050" xr:uid="{00000000-0005-0000-0000-0000EB030000}"/>
    <cellStyle name="Обычный 2 21 3" xfId="1051" xr:uid="{00000000-0005-0000-0000-0000EC030000}"/>
    <cellStyle name="Обычный 2 22" xfId="1052" xr:uid="{00000000-0005-0000-0000-0000ED030000}"/>
    <cellStyle name="Обычный 2 22 2" xfId="1053" xr:uid="{00000000-0005-0000-0000-0000EE030000}"/>
    <cellStyle name="Обычный 2 22 2 2" xfId="1054" xr:uid="{00000000-0005-0000-0000-0000EF030000}"/>
    <cellStyle name="Обычный 2 22 3" xfId="1055" xr:uid="{00000000-0005-0000-0000-0000F0030000}"/>
    <cellStyle name="Обычный 2 23" xfId="1056" xr:uid="{00000000-0005-0000-0000-0000F1030000}"/>
    <cellStyle name="Обычный 2 23 2" xfId="1057" xr:uid="{00000000-0005-0000-0000-0000F2030000}"/>
    <cellStyle name="Обычный 2 23 2 2" xfId="1058" xr:uid="{00000000-0005-0000-0000-0000F3030000}"/>
    <cellStyle name="Обычный 2 23 3" xfId="1059" xr:uid="{00000000-0005-0000-0000-0000F4030000}"/>
    <cellStyle name="Обычный 2 24" xfId="1060" xr:uid="{00000000-0005-0000-0000-0000F5030000}"/>
    <cellStyle name="Обычный 2 24 2" xfId="1061" xr:uid="{00000000-0005-0000-0000-0000F6030000}"/>
    <cellStyle name="Обычный 2 24 2 2" xfId="1062" xr:uid="{00000000-0005-0000-0000-0000F7030000}"/>
    <cellStyle name="Обычный 2 24 3" xfId="1063" xr:uid="{00000000-0005-0000-0000-0000F8030000}"/>
    <cellStyle name="Обычный 2 25" xfId="1064" xr:uid="{00000000-0005-0000-0000-0000F9030000}"/>
    <cellStyle name="Обычный 2 25 2" xfId="1065" xr:uid="{00000000-0005-0000-0000-0000FA030000}"/>
    <cellStyle name="Обычный 2 25 2 2" xfId="1066" xr:uid="{00000000-0005-0000-0000-0000FB030000}"/>
    <cellStyle name="Обычный 2 25 3" xfId="1067" xr:uid="{00000000-0005-0000-0000-0000FC030000}"/>
    <cellStyle name="Обычный 2 26" xfId="1068" xr:uid="{00000000-0005-0000-0000-0000FD030000}"/>
    <cellStyle name="Обычный 2 26 2" xfId="1069" xr:uid="{00000000-0005-0000-0000-0000FE030000}"/>
    <cellStyle name="Обычный 2 26 2 2" xfId="1070" xr:uid="{00000000-0005-0000-0000-0000FF030000}"/>
    <cellStyle name="Обычный 2 26 2 3" xfId="1071" xr:uid="{00000000-0005-0000-0000-000000040000}"/>
    <cellStyle name="Обычный 2 26 3" xfId="1072" xr:uid="{00000000-0005-0000-0000-000001040000}"/>
    <cellStyle name="Обычный 2 27" xfId="1073" xr:uid="{00000000-0005-0000-0000-000002040000}"/>
    <cellStyle name="Обычный 2 27 2" xfId="1074" xr:uid="{00000000-0005-0000-0000-000003040000}"/>
    <cellStyle name="Обычный 2 28" xfId="1075" xr:uid="{00000000-0005-0000-0000-000004040000}"/>
    <cellStyle name="Обычный 2 29" xfId="1076" xr:uid="{00000000-0005-0000-0000-000005040000}"/>
    <cellStyle name="Обычный 2 3" xfId="1077" xr:uid="{00000000-0005-0000-0000-000006040000}"/>
    <cellStyle name="Обычный 2 3 2" xfId="1078" xr:uid="{00000000-0005-0000-0000-000007040000}"/>
    <cellStyle name="Обычный 2 3 3" xfId="1079" xr:uid="{00000000-0005-0000-0000-000008040000}"/>
    <cellStyle name="Обычный 2 3 4" xfId="1080" xr:uid="{00000000-0005-0000-0000-000009040000}"/>
    <cellStyle name="Обычный 2 30" xfId="1081" xr:uid="{00000000-0005-0000-0000-00000A040000}"/>
    <cellStyle name="Обычный 2 31" xfId="1082" xr:uid="{00000000-0005-0000-0000-00000B040000}"/>
    <cellStyle name="Обычный 2 32" xfId="1083" xr:uid="{00000000-0005-0000-0000-00000C040000}"/>
    <cellStyle name="Обычный 2 33" xfId="1084" xr:uid="{00000000-0005-0000-0000-00000D040000}"/>
    <cellStyle name="Обычный 2 34" xfId="1085" xr:uid="{00000000-0005-0000-0000-00000E040000}"/>
    <cellStyle name="Обычный 2 35" xfId="1086" xr:uid="{00000000-0005-0000-0000-00000F040000}"/>
    <cellStyle name="Обычный 2 36" xfId="1087" xr:uid="{00000000-0005-0000-0000-000010040000}"/>
    <cellStyle name="Обычный 2 37" xfId="1088" xr:uid="{00000000-0005-0000-0000-000011040000}"/>
    <cellStyle name="Обычный 2 38" xfId="1089" xr:uid="{00000000-0005-0000-0000-000012040000}"/>
    <cellStyle name="Обычный 2 39" xfId="1090" xr:uid="{00000000-0005-0000-0000-000013040000}"/>
    <cellStyle name="Обычный 2 4" xfId="1091" xr:uid="{00000000-0005-0000-0000-000014040000}"/>
    <cellStyle name="Обычный 2 4 2" xfId="1092" xr:uid="{00000000-0005-0000-0000-000015040000}"/>
    <cellStyle name="Обычный 2 4 3" xfId="1093" xr:uid="{00000000-0005-0000-0000-000016040000}"/>
    <cellStyle name="Обычный 2 40" xfId="1094" xr:uid="{00000000-0005-0000-0000-000017040000}"/>
    <cellStyle name="Обычный 2 41" xfId="1095" xr:uid="{00000000-0005-0000-0000-000018040000}"/>
    <cellStyle name="Обычный 2 42" xfId="1096" xr:uid="{00000000-0005-0000-0000-000019040000}"/>
    <cellStyle name="Обычный 2 43" xfId="1097" xr:uid="{00000000-0005-0000-0000-00001A040000}"/>
    <cellStyle name="Обычный 2 44" xfId="1098" xr:uid="{00000000-0005-0000-0000-00001B040000}"/>
    <cellStyle name="Обычный 2 45" xfId="1099" xr:uid="{00000000-0005-0000-0000-00001C040000}"/>
    <cellStyle name="Обычный 2 46" xfId="1100" xr:uid="{00000000-0005-0000-0000-00001D040000}"/>
    <cellStyle name="Обычный 2 47" xfId="1101" xr:uid="{00000000-0005-0000-0000-00001E040000}"/>
    <cellStyle name="Обычный 2 48" xfId="1102" xr:uid="{00000000-0005-0000-0000-00001F040000}"/>
    <cellStyle name="Обычный 2 49" xfId="1103" xr:uid="{00000000-0005-0000-0000-000020040000}"/>
    <cellStyle name="Обычный 2 5" xfId="1104" xr:uid="{00000000-0005-0000-0000-000021040000}"/>
    <cellStyle name="Обычный 2 5 2" xfId="1105" xr:uid="{00000000-0005-0000-0000-000022040000}"/>
    <cellStyle name="Обычный 2 50" xfId="1106" xr:uid="{00000000-0005-0000-0000-000023040000}"/>
    <cellStyle name="Обычный 2 51" xfId="1107" xr:uid="{00000000-0005-0000-0000-000024040000}"/>
    <cellStyle name="Обычный 2 52" xfId="1108" xr:uid="{00000000-0005-0000-0000-000025040000}"/>
    <cellStyle name="Обычный 2 53" xfId="1109" xr:uid="{00000000-0005-0000-0000-000026040000}"/>
    <cellStyle name="Обычный 2 54" xfId="1110" xr:uid="{00000000-0005-0000-0000-000027040000}"/>
    <cellStyle name="Обычный 2 55" xfId="1111" xr:uid="{00000000-0005-0000-0000-000028040000}"/>
    <cellStyle name="Обычный 2 56" xfId="1112" xr:uid="{00000000-0005-0000-0000-000029040000}"/>
    <cellStyle name="Обычный 2 57" xfId="1113" xr:uid="{00000000-0005-0000-0000-00002A040000}"/>
    <cellStyle name="Обычный 2 58" xfId="1114" xr:uid="{00000000-0005-0000-0000-00002B040000}"/>
    <cellStyle name="Обычный 2 59" xfId="1115" xr:uid="{00000000-0005-0000-0000-00002C040000}"/>
    <cellStyle name="Обычный 2 6" xfId="1116" xr:uid="{00000000-0005-0000-0000-00002D040000}"/>
    <cellStyle name="Обычный 2 6 2" xfId="1117" xr:uid="{00000000-0005-0000-0000-00002E040000}"/>
    <cellStyle name="Обычный 2 60" xfId="1118" xr:uid="{00000000-0005-0000-0000-00002F040000}"/>
    <cellStyle name="Обычный 2 61" xfId="1119" xr:uid="{00000000-0005-0000-0000-000030040000}"/>
    <cellStyle name="Обычный 2 62" xfId="1120" xr:uid="{00000000-0005-0000-0000-000031040000}"/>
    <cellStyle name="Обычный 2 63" xfId="1121" xr:uid="{00000000-0005-0000-0000-000032040000}"/>
    <cellStyle name="Обычный 2 64" xfId="1122" xr:uid="{00000000-0005-0000-0000-000033040000}"/>
    <cellStyle name="Обычный 2 65" xfId="1123" xr:uid="{00000000-0005-0000-0000-000034040000}"/>
    <cellStyle name="Обычный 2 66" xfId="1124" xr:uid="{00000000-0005-0000-0000-000035040000}"/>
    <cellStyle name="Обычный 2 67" xfId="1125" xr:uid="{00000000-0005-0000-0000-000036040000}"/>
    <cellStyle name="Обычный 2 68" xfId="1126" xr:uid="{00000000-0005-0000-0000-000037040000}"/>
    <cellStyle name="Обычный 2 69" xfId="1127" xr:uid="{00000000-0005-0000-0000-000038040000}"/>
    <cellStyle name="Обычный 2 7" xfId="1128" xr:uid="{00000000-0005-0000-0000-000039040000}"/>
    <cellStyle name="Обычный 2 7 2" xfId="1129" xr:uid="{00000000-0005-0000-0000-00003A040000}"/>
    <cellStyle name="Обычный 2 70" xfId="1130" xr:uid="{00000000-0005-0000-0000-00003B040000}"/>
    <cellStyle name="Обычный 2 71" xfId="1131" xr:uid="{00000000-0005-0000-0000-00003C040000}"/>
    <cellStyle name="Обычный 2 72" xfId="1132" xr:uid="{00000000-0005-0000-0000-00003D040000}"/>
    <cellStyle name="Обычный 2 73" xfId="1133" xr:uid="{00000000-0005-0000-0000-00003E040000}"/>
    <cellStyle name="Обычный 2 74" xfId="1134" xr:uid="{00000000-0005-0000-0000-00003F040000}"/>
    <cellStyle name="Обычный 2 75" xfId="1135" xr:uid="{00000000-0005-0000-0000-000040040000}"/>
    <cellStyle name="Обычный 2 76" xfId="1136" xr:uid="{00000000-0005-0000-0000-000041040000}"/>
    <cellStyle name="Обычный 2 77" xfId="1137" xr:uid="{00000000-0005-0000-0000-000042040000}"/>
    <cellStyle name="Обычный 2 78" xfId="1138" xr:uid="{00000000-0005-0000-0000-000043040000}"/>
    <cellStyle name="Обычный 2 79" xfId="1139" xr:uid="{00000000-0005-0000-0000-000044040000}"/>
    <cellStyle name="Обычный 2 8" xfId="1140" xr:uid="{00000000-0005-0000-0000-000045040000}"/>
    <cellStyle name="Обычный 2 8 2" xfId="1141" xr:uid="{00000000-0005-0000-0000-000046040000}"/>
    <cellStyle name="Обычный 2 80" xfId="1142" xr:uid="{00000000-0005-0000-0000-000047040000}"/>
    <cellStyle name="Обычный 2 81" xfId="1143" xr:uid="{00000000-0005-0000-0000-000048040000}"/>
    <cellStyle name="Обычный 2 82" xfId="1144" xr:uid="{00000000-0005-0000-0000-000049040000}"/>
    <cellStyle name="Обычный 2 83" xfId="1145" xr:uid="{00000000-0005-0000-0000-00004A040000}"/>
    <cellStyle name="Обычный 2 84" xfId="1146" xr:uid="{00000000-0005-0000-0000-00004B040000}"/>
    <cellStyle name="Обычный 2 85" xfId="1147" xr:uid="{00000000-0005-0000-0000-00004C040000}"/>
    <cellStyle name="Обычный 2 86" xfId="1148" xr:uid="{00000000-0005-0000-0000-00004D040000}"/>
    <cellStyle name="Обычный 2 87" xfId="1149" xr:uid="{00000000-0005-0000-0000-00004E040000}"/>
    <cellStyle name="Обычный 2 88" xfId="1150" xr:uid="{00000000-0005-0000-0000-00004F040000}"/>
    <cellStyle name="Обычный 2 89" xfId="1151" xr:uid="{00000000-0005-0000-0000-000050040000}"/>
    <cellStyle name="Обычный 2 9" xfId="1152" xr:uid="{00000000-0005-0000-0000-000051040000}"/>
    <cellStyle name="Обычный 2 9 2" xfId="1153" xr:uid="{00000000-0005-0000-0000-000052040000}"/>
    <cellStyle name="Обычный 2 90" xfId="1154" xr:uid="{00000000-0005-0000-0000-000053040000}"/>
    <cellStyle name="Обычный 2 91" xfId="1155" xr:uid="{00000000-0005-0000-0000-000054040000}"/>
    <cellStyle name="Обычный 2 92" xfId="1156" xr:uid="{00000000-0005-0000-0000-000055040000}"/>
    <cellStyle name="Обычный 2 93" xfId="1157" xr:uid="{00000000-0005-0000-0000-000056040000}"/>
    <cellStyle name="Обычный 2 94" xfId="1158" xr:uid="{00000000-0005-0000-0000-000057040000}"/>
    <cellStyle name="Обычный 2 95" xfId="1159" xr:uid="{00000000-0005-0000-0000-000058040000}"/>
    <cellStyle name="Обычный 2 96" xfId="1160" xr:uid="{00000000-0005-0000-0000-000059040000}"/>
    <cellStyle name="Обычный 2 97" xfId="1161" xr:uid="{00000000-0005-0000-0000-00005A040000}"/>
    <cellStyle name="Обычный 2 98" xfId="1162" xr:uid="{00000000-0005-0000-0000-00005B040000}"/>
    <cellStyle name="Обычный 2 99" xfId="1163" xr:uid="{00000000-0005-0000-0000-00005C040000}"/>
    <cellStyle name="Обычный 2_Приложение №3 Расшифровка по элементам ТПРП филиала Кировэнерго" xfId="1164" xr:uid="{00000000-0005-0000-0000-00005D040000}"/>
    <cellStyle name="Обычный 20" xfId="1165" xr:uid="{00000000-0005-0000-0000-00005E040000}"/>
    <cellStyle name="Обычный 20 2" xfId="1166" xr:uid="{00000000-0005-0000-0000-00005F040000}"/>
    <cellStyle name="Обычный 20 3" xfId="1167" xr:uid="{00000000-0005-0000-0000-000060040000}"/>
    <cellStyle name="Обычный 21" xfId="1168" xr:uid="{00000000-0005-0000-0000-000061040000}"/>
    <cellStyle name="Обычный 21 2" xfId="1169" xr:uid="{00000000-0005-0000-0000-000062040000}"/>
    <cellStyle name="Обычный 21 3" xfId="1170" xr:uid="{00000000-0005-0000-0000-000063040000}"/>
    <cellStyle name="Обычный 22" xfId="1171" xr:uid="{00000000-0005-0000-0000-000064040000}"/>
    <cellStyle name="Обычный 22 2" xfId="1172" xr:uid="{00000000-0005-0000-0000-000065040000}"/>
    <cellStyle name="Обычный 22 3" xfId="1173" xr:uid="{00000000-0005-0000-0000-000066040000}"/>
    <cellStyle name="Обычный 23" xfId="1174" xr:uid="{00000000-0005-0000-0000-000067040000}"/>
    <cellStyle name="Обычный 23 2" xfId="1175" xr:uid="{00000000-0005-0000-0000-000068040000}"/>
    <cellStyle name="Обычный 23 3" xfId="1176" xr:uid="{00000000-0005-0000-0000-000069040000}"/>
    <cellStyle name="Обычный 24" xfId="1177" xr:uid="{00000000-0005-0000-0000-00006A040000}"/>
    <cellStyle name="Обычный 24 2" xfId="1178" xr:uid="{00000000-0005-0000-0000-00006B040000}"/>
    <cellStyle name="Обычный 24 3" xfId="1179" xr:uid="{00000000-0005-0000-0000-00006C040000}"/>
    <cellStyle name="Обычный 24 4" xfId="1180" xr:uid="{00000000-0005-0000-0000-00006D040000}"/>
    <cellStyle name="Обычный 25" xfId="1181" xr:uid="{00000000-0005-0000-0000-00006E040000}"/>
    <cellStyle name="Обычный 25 2" xfId="1182" xr:uid="{00000000-0005-0000-0000-00006F040000}"/>
    <cellStyle name="Обычный 25 3" xfId="1183" xr:uid="{00000000-0005-0000-0000-000070040000}"/>
    <cellStyle name="Обычный 25 4" xfId="1184" xr:uid="{00000000-0005-0000-0000-000071040000}"/>
    <cellStyle name="Обычный 26" xfId="1185" xr:uid="{00000000-0005-0000-0000-000072040000}"/>
    <cellStyle name="Обычный 26 2" xfId="1186" xr:uid="{00000000-0005-0000-0000-000073040000}"/>
    <cellStyle name="Обычный 26 3" xfId="1187" xr:uid="{00000000-0005-0000-0000-000074040000}"/>
    <cellStyle name="Обычный 27" xfId="1188" xr:uid="{00000000-0005-0000-0000-000075040000}"/>
    <cellStyle name="Обычный 27 2" xfId="1189" xr:uid="{00000000-0005-0000-0000-000076040000}"/>
    <cellStyle name="Обычный 27 3" xfId="1190" xr:uid="{00000000-0005-0000-0000-000077040000}"/>
    <cellStyle name="Обычный 28" xfId="1191" xr:uid="{00000000-0005-0000-0000-000078040000}"/>
    <cellStyle name="Обычный 28 2" xfId="1192" xr:uid="{00000000-0005-0000-0000-000079040000}"/>
    <cellStyle name="Обычный 29" xfId="1193" xr:uid="{00000000-0005-0000-0000-00007A040000}"/>
    <cellStyle name="Обычный 29 2" xfId="1194" xr:uid="{00000000-0005-0000-0000-00007B040000}"/>
    <cellStyle name="Обычный 29 3" xfId="1195" xr:uid="{00000000-0005-0000-0000-00007C040000}"/>
    <cellStyle name="Обычный 3" xfId="2" xr:uid="{00000000-0005-0000-0000-00007D040000}"/>
    <cellStyle name="Обычный 3 10" xfId="1196" xr:uid="{00000000-0005-0000-0000-00007E040000}"/>
    <cellStyle name="Обычный 3 10 2" xfId="1197" xr:uid="{00000000-0005-0000-0000-00007F040000}"/>
    <cellStyle name="Обычный 3 10 3" xfId="94" xr:uid="{00000000-0005-0000-0000-000080040000}"/>
    <cellStyle name="Обычный 3 11" xfId="1198" xr:uid="{00000000-0005-0000-0000-000081040000}"/>
    <cellStyle name="Обычный 3 11 2" xfId="1199" xr:uid="{00000000-0005-0000-0000-000082040000}"/>
    <cellStyle name="Обычный 3 12" xfId="1200" xr:uid="{00000000-0005-0000-0000-000083040000}"/>
    <cellStyle name="Обычный 3 12 2" xfId="1201" xr:uid="{00000000-0005-0000-0000-000084040000}"/>
    <cellStyle name="Обычный 3 13" xfId="1202" xr:uid="{00000000-0005-0000-0000-000085040000}"/>
    <cellStyle name="Обычный 3 14" xfId="1203" xr:uid="{00000000-0005-0000-0000-000086040000}"/>
    <cellStyle name="Обычный 3 15" xfId="1204" xr:uid="{00000000-0005-0000-0000-000087040000}"/>
    <cellStyle name="Обычный 3 16" xfId="1205" xr:uid="{00000000-0005-0000-0000-000088040000}"/>
    <cellStyle name="Обычный 3 17" xfId="1206" xr:uid="{00000000-0005-0000-0000-000089040000}"/>
    <cellStyle name="Обычный 3 2" xfId="41" xr:uid="{00000000-0005-0000-0000-00008A040000}"/>
    <cellStyle name="Обычный 3 2 2" xfId="91" xr:uid="{00000000-0005-0000-0000-00008B040000}"/>
    <cellStyle name="Обычный 3 2 2 2" xfId="42" xr:uid="{00000000-0005-0000-0000-00008C040000}"/>
    <cellStyle name="Обычный 3 2 3" xfId="1207" xr:uid="{00000000-0005-0000-0000-00008D040000}"/>
    <cellStyle name="Обычный 3 2 4" xfId="1208" xr:uid="{00000000-0005-0000-0000-00008E040000}"/>
    <cellStyle name="Обычный 3 21" xfId="62" xr:uid="{00000000-0005-0000-0000-00008F040000}"/>
    <cellStyle name="Обычный 3 3" xfId="93" xr:uid="{00000000-0005-0000-0000-000090040000}"/>
    <cellStyle name="Обычный 3 3 2" xfId="1209" xr:uid="{00000000-0005-0000-0000-000091040000}"/>
    <cellStyle name="Обычный 3 3 2 2" xfId="1210" xr:uid="{00000000-0005-0000-0000-000092040000}"/>
    <cellStyle name="Обычный 3 3 3" xfId="1211" xr:uid="{00000000-0005-0000-0000-000093040000}"/>
    <cellStyle name="Обычный 3 3 4" xfId="1212" xr:uid="{00000000-0005-0000-0000-000094040000}"/>
    <cellStyle name="Обычный 3 3 5" xfId="66" xr:uid="{00000000-0005-0000-0000-000095040000}"/>
    <cellStyle name="Обычный 3 3 6" xfId="1213" xr:uid="{00000000-0005-0000-0000-000096040000}"/>
    <cellStyle name="Обычный 3 3 7" xfId="1214" xr:uid="{00000000-0005-0000-0000-000097040000}"/>
    <cellStyle name="Обычный 3 3 8" xfId="1215" xr:uid="{00000000-0005-0000-0000-000098040000}"/>
    <cellStyle name="Обычный 3 4" xfId="1216" xr:uid="{00000000-0005-0000-0000-000099040000}"/>
    <cellStyle name="Обычный 3 4 10" xfId="1217" xr:uid="{00000000-0005-0000-0000-00009A040000}"/>
    <cellStyle name="Обычный 3 4 11" xfId="1218" xr:uid="{00000000-0005-0000-0000-00009B040000}"/>
    <cellStyle name="Обычный 3 4 2" xfId="1219" xr:uid="{00000000-0005-0000-0000-00009C040000}"/>
    <cellStyle name="Обычный 3 4 2 2" xfId="1220" xr:uid="{00000000-0005-0000-0000-00009D040000}"/>
    <cellStyle name="Обычный 3 4 2 2 2" xfId="1221" xr:uid="{00000000-0005-0000-0000-00009E040000}"/>
    <cellStyle name="Обычный 3 4 2 2 2 2" xfId="1222" xr:uid="{00000000-0005-0000-0000-00009F040000}"/>
    <cellStyle name="Обычный 3 4 2 2 2 2 2" xfId="1223" xr:uid="{00000000-0005-0000-0000-0000A0040000}"/>
    <cellStyle name="Обычный 3 4 2 2 2 3" xfId="1224" xr:uid="{00000000-0005-0000-0000-0000A1040000}"/>
    <cellStyle name="Обычный 3 4 2 2 2 3 2" xfId="1225" xr:uid="{00000000-0005-0000-0000-0000A2040000}"/>
    <cellStyle name="Обычный 3 4 2 2 2 4" xfId="1226" xr:uid="{00000000-0005-0000-0000-0000A3040000}"/>
    <cellStyle name="Обычный 3 4 2 2 3" xfId="1227" xr:uid="{00000000-0005-0000-0000-0000A4040000}"/>
    <cellStyle name="Обычный 3 4 2 2 3 2" xfId="1228" xr:uid="{00000000-0005-0000-0000-0000A5040000}"/>
    <cellStyle name="Обычный 3 4 2 2 4" xfId="1229" xr:uid="{00000000-0005-0000-0000-0000A6040000}"/>
    <cellStyle name="Обычный 3 4 2 2 4 2" xfId="1230" xr:uid="{00000000-0005-0000-0000-0000A7040000}"/>
    <cellStyle name="Обычный 3 4 2 2 5" xfId="1231" xr:uid="{00000000-0005-0000-0000-0000A8040000}"/>
    <cellStyle name="Обычный 3 4 2 3" xfId="1232" xr:uid="{00000000-0005-0000-0000-0000A9040000}"/>
    <cellStyle name="Обычный 3 4 2 3 2" xfId="1233" xr:uid="{00000000-0005-0000-0000-0000AA040000}"/>
    <cellStyle name="Обычный 3 4 2 3 2 2" xfId="1234" xr:uid="{00000000-0005-0000-0000-0000AB040000}"/>
    <cellStyle name="Обычный 3 4 2 3 3" xfId="1235" xr:uid="{00000000-0005-0000-0000-0000AC040000}"/>
    <cellStyle name="Обычный 3 4 2 3 3 2" xfId="1236" xr:uid="{00000000-0005-0000-0000-0000AD040000}"/>
    <cellStyle name="Обычный 3 4 2 3 4" xfId="1237" xr:uid="{00000000-0005-0000-0000-0000AE040000}"/>
    <cellStyle name="Обычный 3 4 2 4" xfId="1238" xr:uid="{00000000-0005-0000-0000-0000AF040000}"/>
    <cellStyle name="Обычный 3 4 2 4 2" xfId="1239" xr:uid="{00000000-0005-0000-0000-0000B0040000}"/>
    <cellStyle name="Обычный 3 4 2 5" xfId="1240" xr:uid="{00000000-0005-0000-0000-0000B1040000}"/>
    <cellStyle name="Обычный 3 4 2 5 2" xfId="1241" xr:uid="{00000000-0005-0000-0000-0000B2040000}"/>
    <cellStyle name="Обычный 3 4 2 6" xfId="1242" xr:uid="{00000000-0005-0000-0000-0000B3040000}"/>
    <cellStyle name="Обычный 3 4 2 7" xfId="1243" xr:uid="{00000000-0005-0000-0000-0000B4040000}"/>
    <cellStyle name="Обычный 3 4 3" xfId="1244" xr:uid="{00000000-0005-0000-0000-0000B5040000}"/>
    <cellStyle name="Обычный 3 4 3 2" xfId="1245" xr:uid="{00000000-0005-0000-0000-0000B6040000}"/>
    <cellStyle name="Обычный 3 4 3 2 2" xfId="1246" xr:uid="{00000000-0005-0000-0000-0000B7040000}"/>
    <cellStyle name="Обычный 3 4 3 2 2 2" xfId="1247" xr:uid="{00000000-0005-0000-0000-0000B8040000}"/>
    <cellStyle name="Обычный 3 4 3 2 3" xfId="1248" xr:uid="{00000000-0005-0000-0000-0000B9040000}"/>
    <cellStyle name="Обычный 3 4 3 2 3 2" xfId="1249" xr:uid="{00000000-0005-0000-0000-0000BA040000}"/>
    <cellStyle name="Обычный 3 4 3 2 4" xfId="1250" xr:uid="{00000000-0005-0000-0000-0000BB040000}"/>
    <cellStyle name="Обычный 3 4 3 3" xfId="1251" xr:uid="{00000000-0005-0000-0000-0000BC040000}"/>
    <cellStyle name="Обычный 3 4 3 3 2" xfId="1252" xr:uid="{00000000-0005-0000-0000-0000BD040000}"/>
    <cellStyle name="Обычный 3 4 3 4" xfId="1253" xr:uid="{00000000-0005-0000-0000-0000BE040000}"/>
    <cellStyle name="Обычный 3 4 3 4 2" xfId="1254" xr:uid="{00000000-0005-0000-0000-0000BF040000}"/>
    <cellStyle name="Обычный 3 4 3 5" xfId="1255" xr:uid="{00000000-0005-0000-0000-0000C0040000}"/>
    <cellStyle name="Обычный 3 4 4" xfId="1256" xr:uid="{00000000-0005-0000-0000-0000C1040000}"/>
    <cellStyle name="Обычный 3 4 4 2" xfId="1257" xr:uid="{00000000-0005-0000-0000-0000C2040000}"/>
    <cellStyle name="Обычный 3 4 4 2 2" xfId="1258" xr:uid="{00000000-0005-0000-0000-0000C3040000}"/>
    <cellStyle name="Обычный 3 4 4 2 2 2" xfId="1259" xr:uid="{00000000-0005-0000-0000-0000C4040000}"/>
    <cellStyle name="Обычный 3 4 4 2 3" xfId="1260" xr:uid="{00000000-0005-0000-0000-0000C5040000}"/>
    <cellStyle name="Обычный 3 4 4 2 3 2" xfId="1261" xr:uid="{00000000-0005-0000-0000-0000C6040000}"/>
    <cellStyle name="Обычный 3 4 4 2 4" xfId="1262" xr:uid="{00000000-0005-0000-0000-0000C7040000}"/>
    <cellStyle name="Обычный 3 4 4 3" xfId="1263" xr:uid="{00000000-0005-0000-0000-0000C8040000}"/>
    <cellStyle name="Обычный 3 4 4 3 2" xfId="1264" xr:uid="{00000000-0005-0000-0000-0000C9040000}"/>
    <cellStyle name="Обычный 3 4 4 4" xfId="1265" xr:uid="{00000000-0005-0000-0000-0000CA040000}"/>
    <cellStyle name="Обычный 3 4 4 4 2" xfId="1266" xr:uid="{00000000-0005-0000-0000-0000CB040000}"/>
    <cellStyle name="Обычный 3 4 4 5" xfId="1267" xr:uid="{00000000-0005-0000-0000-0000CC040000}"/>
    <cellStyle name="Обычный 3 4 5" xfId="1268" xr:uid="{00000000-0005-0000-0000-0000CD040000}"/>
    <cellStyle name="Обычный 3 4 5 2" xfId="1269" xr:uid="{00000000-0005-0000-0000-0000CE040000}"/>
    <cellStyle name="Обычный 3 4 5 2 2" xfId="1270" xr:uid="{00000000-0005-0000-0000-0000CF040000}"/>
    <cellStyle name="Обычный 3 4 5 3" xfId="1271" xr:uid="{00000000-0005-0000-0000-0000D0040000}"/>
    <cellStyle name="Обычный 3 4 5 3 2" xfId="1272" xr:uid="{00000000-0005-0000-0000-0000D1040000}"/>
    <cellStyle name="Обычный 3 4 5 4" xfId="1273" xr:uid="{00000000-0005-0000-0000-0000D2040000}"/>
    <cellStyle name="Обычный 3 4 6" xfId="1274" xr:uid="{00000000-0005-0000-0000-0000D3040000}"/>
    <cellStyle name="Обычный 3 4 6 2" xfId="1275" xr:uid="{00000000-0005-0000-0000-0000D4040000}"/>
    <cellStyle name="Обычный 3 4 7" xfId="1276" xr:uid="{00000000-0005-0000-0000-0000D5040000}"/>
    <cellStyle name="Обычный 3 4 7 2" xfId="1277" xr:uid="{00000000-0005-0000-0000-0000D6040000}"/>
    <cellStyle name="Обычный 3 4 8" xfId="1278" xr:uid="{00000000-0005-0000-0000-0000D7040000}"/>
    <cellStyle name="Обычный 3 4 9" xfId="1279" xr:uid="{00000000-0005-0000-0000-0000D8040000}"/>
    <cellStyle name="Обычный 3 5" xfId="1280" xr:uid="{00000000-0005-0000-0000-0000D9040000}"/>
    <cellStyle name="Обычный 3 5 2" xfId="1281" xr:uid="{00000000-0005-0000-0000-0000DA040000}"/>
    <cellStyle name="Обычный 3 5 3" xfId="1282" xr:uid="{00000000-0005-0000-0000-0000DB040000}"/>
    <cellStyle name="Обычный 3 5 4" xfId="1283" xr:uid="{00000000-0005-0000-0000-0000DC040000}"/>
    <cellStyle name="Обычный 3 5 5" xfId="1284" xr:uid="{00000000-0005-0000-0000-0000DD040000}"/>
    <cellStyle name="Обычный 3 5 6" xfId="1285" xr:uid="{00000000-0005-0000-0000-0000DE040000}"/>
    <cellStyle name="Обычный 3 6" xfId="1286" xr:uid="{00000000-0005-0000-0000-0000DF040000}"/>
    <cellStyle name="Обычный 3 6 2" xfId="1287" xr:uid="{00000000-0005-0000-0000-0000E0040000}"/>
    <cellStyle name="Обычный 3 6 2 2" xfId="1288" xr:uid="{00000000-0005-0000-0000-0000E1040000}"/>
    <cellStyle name="Обычный 3 6 2 3" xfId="1289" xr:uid="{00000000-0005-0000-0000-0000E2040000}"/>
    <cellStyle name="Обычный 3 6 3" xfId="1290" xr:uid="{00000000-0005-0000-0000-0000E3040000}"/>
    <cellStyle name="Обычный 3 6 4" xfId="1291" xr:uid="{00000000-0005-0000-0000-0000E4040000}"/>
    <cellStyle name="Обычный 3 6 5" xfId="1292" xr:uid="{00000000-0005-0000-0000-0000E5040000}"/>
    <cellStyle name="Обычный 3 7" xfId="1293" xr:uid="{00000000-0005-0000-0000-0000E6040000}"/>
    <cellStyle name="Обычный 3 7 2" xfId="1294" xr:uid="{00000000-0005-0000-0000-0000E7040000}"/>
    <cellStyle name="Обычный 3 7 2 2" xfId="1295" xr:uid="{00000000-0005-0000-0000-0000E8040000}"/>
    <cellStyle name="Обычный 3 7 3" xfId="1296" xr:uid="{00000000-0005-0000-0000-0000E9040000}"/>
    <cellStyle name="Обычный 3 7 4" xfId="1297" xr:uid="{00000000-0005-0000-0000-0000EA040000}"/>
    <cellStyle name="Обычный 3 77" xfId="1298" xr:uid="{00000000-0005-0000-0000-0000EB040000}"/>
    <cellStyle name="Обычный 3 77 2" xfId="1299" xr:uid="{00000000-0005-0000-0000-0000EC040000}"/>
    <cellStyle name="Обычный 3 77 2 2" xfId="1300" xr:uid="{00000000-0005-0000-0000-0000ED040000}"/>
    <cellStyle name="Обычный 3 77 2 2 2" xfId="1301" xr:uid="{00000000-0005-0000-0000-0000EE040000}"/>
    <cellStyle name="Обычный 3 77 2 3" xfId="1302" xr:uid="{00000000-0005-0000-0000-0000EF040000}"/>
    <cellStyle name="Обычный 3 77 3" xfId="1303" xr:uid="{00000000-0005-0000-0000-0000F0040000}"/>
    <cellStyle name="Обычный 3 77 3 2" xfId="1304" xr:uid="{00000000-0005-0000-0000-0000F1040000}"/>
    <cellStyle name="Обычный 3 77 3 2 2" xfId="1305" xr:uid="{00000000-0005-0000-0000-0000F2040000}"/>
    <cellStyle name="Обычный 3 77 3 3" xfId="1306" xr:uid="{00000000-0005-0000-0000-0000F3040000}"/>
    <cellStyle name="Обычный 3 77 4" xfId="1307" xr:uid="{00000000-0005-0000-0000-0000F4040000}"/>
    <cellStyle name="Обычный 3 78" xfId="1308" xr:uid="{00000000-0005-0000-0000-0000F5040000}"/>
    <cellStyle name="Обычный 3 78 2" xfId="1309" xr:uid="{00000000-0005-0000-0000-0000F6040000}"/>
    <cellStyle name="Обычный 3 78 2 2" xfId="1310" xr:uid="{00000000-0005-0000-0000-0000F7040000}"/>
    <cellStyle name="Обычный 3 78 3" xfId="1311" xr:uid="{00000000-0005-0000-0000-0000F8040000}"/>
    <cellStyle name="Обычный 3 8" xfId="1312" xr:uid="{00000000-0005-0000-0000-0000F9040000}"/>
    <cellStyle name="Обычный 3 8 2" xfId="1313" xr:uid="{00000000-0005-0000-0000-0000FA040000}"/>
    <cellStyle name="Обычный 3 8 2 2" xfId="1314" xr:uid="{00000000-0005-0000-0000-0000FB040000}"/>
    <cellStyle name="Обычный 3 8 3" xfId="1315" xr:uid="{00000000-0005-0000-0000-0000FC040000}"/>
    <cellStyle name="Обычный 3 8 4" xfId="1316" xr:uid="{00000000-0005-0000-0000-0000FD040000}"/>
    <cellStyle name="Обычный 3 9" xfId="1317" xr:uid="{00000000-0005-0000-0000-0000FE040000}"/>
    <cellStyle name="Обычный 3 9 2" xfId="1318" xr:uid="{00000000-0005-0000-0000-0000FF040000}"/>
    <cellStyle name="Обычный 3 9 3" xfId="1319" xr:uid="{00000000-0005-0000-0000-000000050000}"/>
    <cellStyle name="Обычный 3_RZD_2009-2030_macromodel_090518" xfId="1320" xr:uid="{00000000-0005-0000-0000-000001050000}"/>
    <cellStyle name="Обычный 30" xfId="1321" xr:uid="{00000000-0005-0000-0000-000002050000}"/>
    <cellStyle name="Обычный 30 2" xfId="1322" xr:uid="{00000000-0005-0000-0000-000003050000}"/>
    <cellStyle name="Обычный 30 3" xfId="1323" xr:uid="{00000000-0005-0000-0000-000004050000}"/>
    <cellStyle name="Обычный 31" xfId="1324" xr:uid="{00000000-0005-0000-0000-000005050000}"/>
    <cellStyle name="Обычный 31 2" xfId="1325" xr:uid="{00000000-0005-0000-0000-000006050000}"/>
    <cellStyle name="Обычный 32" xfId="1326" xr:uid="{00000000-0005-0000-0000-000007050000}"/>
    <cellStyle name="Обычный 32 2" xfId="1327" xr:uid="{00000000-0005-0000-0000-000008050000}"/>
    <cellStyle name="Обычный 33" xfId="1328" xr:uid="{00000000-0005-0000-0000-000009050000}"/>
    <cellStyle name="Обычный 33 2" xfId="1329" xr:uid="{00000000-0005-0000-0000-00000A050000}"/>
    <cellStyle name="Обычный 34" xfId="1330" xr:uid="{00000000-0005-0000-0000-00000B050000}"/>
    <cellStyle name="Обычный 34 2" xfId="1331" xr:uid="{00000000-0005-0000-0000-00000C050000}"/>
    <cellStyle name="Обычный 34 2 2" xfId="1332" xr:uid="{00000000-0005-0000-0000-00000D050000}"/>
    <cellStyle name="Обычный 35" xfId="1333" xr:uid="{00000000-0005-0000-0000-00000E050000}"/>
    <cellStyle name="Обычный 35 2" xfId="1334" xr:uid="{00000000-0005-0000-0000-00000F050000}"/>
    <cellStyle name="Обычный 35 2 2" xfId="1335" xr:uid="{00000000-0005-0000-0000-000010050000}"/>
    <cellStyle name="Обычный 35 3" xfId="1336" xr:uid="{00000000-0005-0000-0000-000011050000}"/>
    <cellStyle name="Обычный 36" xfId="1337" xr:uid="{00000000-0005-0000-0000-000012050000}"/>
    <cellStyle name="Обычный 36 2" xfId="1338" xr:uid="{00000000-0005-0000-0000-000013050000}"/>
    <cellStyle name="Обычный 37" xfId="1339" xr:uid="{00000000-0005-0000-0000-000014050000}"/>
    <cellStyle name="Обычный 37 2" xfId="1340" xr:uid="{00000000-0005-0000-0000-000015050000}"/>
    <cellStyle name="Обычный 37 2 2" xfId="1341" xr:uid="{00000000-0005-0000-0000-000016050000}"/>
    <cellStyle name="Обычный 38" xfId="1342" xr:uid="{00000000-0005-0000-0000-000017050000}"/>
    <cellStyle name="Обычный 38 2" xfId="1343" xr:uid="{00000000-0005-0000-0000-000018050000}"/>
    <cellStyle name="Обычный 39" xfId="1344" xr:uid="{00000000-0005-0000-0000-000019050000}"/>
    <cellStyle name="Обычный 39 2" xfId="1345" xr:uid="{00000000-0005-0000-0000-00001A050000}"/>
    <cellStyle name="Обычный 4" xfId="43" xr:uid="{00000000-0005-0000-0000-00001B050000}"/>
    <cellStyle name="Обычный 4 10" xfId="1346" xr:uid="{00000000-0005-0000-0000-00001C050000}"/>
    <cellStyle name="Обычный 4 10 2" xfId="1347" xr:uid="{00000000-0005-0000-0000-00001D050000}"/>
    <cellStyle name="Обычный 4 11" xfId="1348" xr:uid="{00000000-0005-0000-0000-00001E050000}"/>
    <cellStyle name="Обычный 4 12" xfId="1349" xr:uid="{00000000-0005-0000-0000-00001F050000}"/>
    <cellStyle name="Обычный 4 13" xfId="1350" xr:uid="{00000000-0005-0000-0000-000020050000}"/>
    <cellStyle name="Обычный 4 13 2" xfId="1351" xr:uid="{00000000-0005-0000-0000-000021050000}"/>
    <cellStyle name="Обычный 4 14" xfId="1352" xr:uid="{00000000-0005-0000-0000-000022050000}"/>
    <cellStyle name="Обычный 4 15" xfId="1353" xr:uid="{00000000-0005-0000-0000-000023050000}"/>
    <cellStyle name="Обычный 4 16" xfId="1897" xr:uid="{00000000-0005-0000-0000-000024050000}"/>
    <cellStyle name="Обычный 4 17" xfId="83" xr:uid="{00000000-0005-0000-0000-000025050000}"/>
    <cellStyle name="Обычный 4 2" xfId="44" xr:uid="{00000000-0005-0000-0000-000026050000}"/>
    <cellStyle name="Обычный 4 2 2" xfId="1355" xr:uid="{00000000-0005-0000-0000-000027050000}"/>
    <cellStyle name="Обычный 4 2 3" xfId="1356" xr:uid="{00000000-0005-0000-0000-000028050000}"/>
    <cellStyle name="Обычный 4 2 4" xfId="1898" xr:uid="{00000000-0005-0000-0000-000029050000}"/>
    <cellStyle name="Обычный 4 2 5" xfId="1354" xr:uid="{00000000-0005-0000-0000-00002A050000}"/>
    <cellStyle name="Обычный 4 2_Т-НахВТО-газ-28.09.12" xfId="1357" xr:uid="{00000000-0005-0000-0000-00002B050000}"/>
    <cellStyle name="Обычный 4 22" xfId="1358" xr:uid="{00000000-0005-0000-0000-00002C050000}"/>
    <cellStyle name="Обычный 4 3" xfId="1359" xr:uid="{00000000-0005-0000-0000-00002D050000}"/>
    <cellStyle name="Обычный 4 3 2" xfId="1360" xr:uid="{00000000-0005-0000-0000-00002E050000}"/>
    <cellStyle name="Обычный 4 4" xfId="87" xr:uid="{00000000-0005-0000-0000-00002F050000}"/>
    <cellStyle name="Обычный 4 4 2" xfId="1361" xr:uid="{00000000-0005-0000-0000-000030050000}"/>
    <cellStyle name="Обычный 4 4 3" xfId="1362" xr:uid="{00000000-0005-0000-0000-000031050000}"/>
    <cellStyle name="Обычный 4 5" xfId="1363" xr:uid="{00000000-0005-0000-0000-000032050000}"/>
    <cellStyle name="Обычный 4 5 2" xfId="1364" xr:uid="{00000000-0005-0000-0000-000033050000}"/>
    <cellStyle name="Обычный 4 6" xfId="1365" xr:uid="{00000000-0005-0000-0000-000034050000}"/>
    <cellStyle name="Обычный 4 6 2" xfId="1366" xr:uid="{00000000-0005-0000-0000-000035050000}"/>
    <cellStyle name="Обычный 4 7" xfId="1367" xr:uid="{00000000-0005-0000-0000-000036050000}"/>
    <cellStyle name="Обычный 4 7 2" xfId="1368" xr:uid="{00000000-0005-0000-0000-000037050000}"/>
    <cellStyle name="Обычный 4 8" xfId="1369" xr:uid="{00000000-0005-0000-0000-000038050000}"/>
    <cellStyle name="Обычный 4 8 2" xfId="1370" xr:uid="{00000000-0005-0000-0000-000039050000}"/>
    <cellStyle name="Обычный 4 9" xfId="1371" xr:uid="{00000000-0005-0000-0000-00003A050000}"/>
    <cellStyle name="Обычный 4 9 2" xfId="1372" xr:uid="{00000000-0005-0000-0000-00003B050000}"/>
    <cellStyle name="Обычный 4_ЦФ запрос2008-2009" xfId="1373" xr:uid="{00000000-0005-0000-0000-00003C050000}"/>
    <cellStyle name="Обычный 40" xfId="1374" xr:uid="{00000000-0005-0000-0000-00003D050000}"/>
    <cellStyle name="Обычный 40 2" xfId="1375" xr:uid="{00000000-0005-0000-0000-00003E050000}"/>
    <cellStyle name="Обычный 40 2 2" xfId="1376" xr:uid="{00000000-0005-0000-0000-00003F050000}"/>
    <cellStyle name="Обычный 41" xfId="1377" xr:uid="{00000000-0005-0000-0000-000040050000}"/>
    <cellStyle name="Обычный 41 2" xfId="1378" xr:uid="{00000000-0005-0000-0000-000041050000}"/>
    <cellStyle name="Обычный 41 2 2" xfId="1379" xr:uid="{00000000-0005-0000-0000-000042050000}"/>
    <cellStyle name="Обычный 42" xfId="1380" xr:uid="{00000000-0005-0000-0000-000043050000}"/>
    <cellStyle name="Обычный 42 2" xfId="1381" xr:uid="{00000000-0005-0000-0000-000044050000}"/>
    <cellStyle name="Обычный 42 2 2" xfId="1382" xr:uid="{00000000-0005-0000-0000-000045050000}"/>
    <cellStyle name="Обычный 42 2 2 2" xfId="1383" xr:uid="{00000000-0005-0000-0000-000046050000}"/>
    <cellStyle name="Обычный 42 2 2 2 2" xfId="1384" xr:uid="{00000000-0005-0000-0000-000047050000}"/>
    <cellStyle name="Обычный 42 2 2 2 2 2" xfId="1385" xr:uid="{00000000-0005-0000-0000-000048050000}"/>
    <cellStyle name="Обычный 42 2 2 2 3" xfId="1386" xr:uid="{00000000-0005-0000-0000-000049050000}"/>
    <cellStyle name="Обычный 42 2 2 2 3 2" xfId="1387" xr:uid="{00000000-0005-0000-0000-00004A050000}"/>
    <cellStyle name="Обычный 42 2 2 2 4" xfId="1388" xr:uid="{00000000-0005-0000-0000-00004B050000}"/>
    <cellStyle name="Обычный 42 2 2 3" xfId="1389" xr:uid="{00000000-0005-0000-0000-00004C050000}"/>
    <cellStyle name="Обычный 42 2 2 3 2" xfId="1390" xr:uid="{00000000-0005-0000-0000-00004D050000}"/>
    <cellStyle name="Обычный 42 2 2 4" xfId="1391" xr:uid="{00000000-0005-0000-0000-00004E050000}"/>
    <cellStyle name="Обычный 42 2 2 4 2" xfId="1392" xr:uid="{00000000-0005-0000-0000-00004F050000}"/>
    <cellStyle name="Обычный 42 2 2 5" xfId="1393" xr:uid="{00000000-0005-0000-0000-000050050000}"/>
    <cellStyle name="Обычный 42 2 3" xfId="1394" xr:uid="{00000000-0005-0000-0000-000051050000}"/>
    <cellStyle name="Обычный 42 2 3 2" xfId="1395" xr:uid="{00000000-0005-0000-0000-000052050000}"/>
    <cellStyle name="Обычный 42 2 3 2 2" xfId="1396" xr:uid="{00000000-0005-0000-0000-000053050000}"/>
    <cellStyle name="Обычный 42 2 3 3" xfId="1397" xr:uid="{00000000-0005-0000-0000-000054050000}"/>
    <cellStyle name="Обычный 42 2 3 3 2" xfId="1398" xr:uid="{00000000-0005-0000-0000-000055050000}"/>
    <cellStyle name="Обычный 42 2 3 4" xfId="1399" xr:uid="{00000000-0005-0000-0000-000056050000}"/>
    <cellStyle name="Обычный 42 2 4" xfId="1400" xr:uid="{00000000-0005-0000-0000-000057050000}"/>
    <cellStyle name="Обычный 42 2 4 2" xfId="1401" xr:uid="{00000000-0005-0000-0000-000058050000}"/>
    <cellStyle name="Обычный 42 2 5" xfId="1402" xr:uid="{00000000-0005-0000-0000-000059050000}"/>
    <cellStyle name="Обычный 42 2 5 2" xfId="1403" xr:uid="{00000000-0005-0000-0000-00005A050000}"/>
    <cellStyle name="Обычный 42 2 6" xfId="1404" xr:uid="{00000000-0005-0000-0000-00005B050000}"/>
    <cellStyle name="Обычный 42 2 7" xfId="1405" xr:uid="{00000000-0005-0000-0000-00005C050000}"/>
    <cellStyle name="Обычный 42 3" xfId="1406" xr:uid="{00000000-0005-0000-0000-00005D050000}"/>
    <cellStyle name="Обычный 42 3 2" xfId="1407" xr:uid="{00000000-0005-0000-0000-00005E050000}"/>
    <cellStyle name="Обычный 42 3 2 2" xfId="1408" xr:uid="{00000000-0005-0000-0000-00005F050000}"/>
    <cellStyle name="Обычный 42 3 2 2 2" xfId="1409" xr:uid="{00000000-0005-0000-0000-000060050000}"/>
    <cellStyle name="Обычный 42 3 2 3" xfId="1410" xr:uid="{00000000-0005-0000-0000-000061050000}"/>
    <cellStyle name="Обычный 42 3 2 3 2" xfId="1411" xr:uid="{00000000-0005-0000-0000-000062050000}"/>
    <cellStyle name="Обычный 42 3 2 4" xfId="1412" xr:uid="{00000000-0005-0000-0000-000063050000}"/>
    <cellStyle name="Обычный 42 3 3" xfId="1413" xr:uid="{00000000-0005-0000-0000-000064050000}"/>
    <cellStyle name="Обычный 42 3 3 2" xfId="1414" xr:uid="{00000000-0005-0000-0000-000065050000}"/>
    <cellStyle name="Обычный 42 3 4" xfId="1415" xr:uid="{00000000-0005-0000-0000-000066050000}"/>
    <cellStyle name="Обычный 42 3 4 2" xfId="1416" xr:uid="{00000000-0005-0000-0000-000067050000}"/>
    <cellStyle name="Обычный 42 3 5" xfId="1417" xr:uid="{00000000-0005-0000-0000-000068050000}"/>
    <cellStyle name="Обычный 42 4" xfId="1418" xr:uid="{00000000-0005-0000-0000-000069050000}"/>
    <cellStyle name="Обычный 42 4 2" xfId="1419" xr:uid="{00000000-0005-0000-0000-00006A050000}"/>
    <cellStyle name="Обычный 42 4 2 2" xfId="1420" xr:uid="{00000000-0005-0000-0000-00006B050000}"/>
    <cellStyle name="Обычный 42 4 2 2 2" xfId="1421" xr:uid="{00000000-0005-0000-0000-00006C050000}"/>
    <cellStyle name="Обычный 42 4 2 3" xfId="1422" xr:uid="{00000000-0005-0000-0000-00006D050000}"/>
    <cellStyle name="Обычный 42 4 2 3 2" xfId="1423" xr:uid="{00000000-0005-0000-0000-00006E050000}"/>
    <cellStyle name="Обычный 42 4 2 4" xfId="1424" xr:uid="{00000000-0005-0000-0000-00006F050000}"/>
    <cellStyle name="Обычный 42 4 3" xfId="1425" xr:uid="{00000000-0005-0000-0000-000070050000}"/>
    <cellStyle name="Обычный 42 4 3 2" xfId="1426" xr:uid="{00000000-0005-0000-0000-000071050000}"/>
    <cellStyle name="Обычный 42 4 4" xfId="1427" xr:uid="{00000000-0005-0000-0000-000072050000}"/>
    <cellStyle name="Обычный 42 4 4 2" xfId="1428" xr:uid="{00000000-0005-0000-0000-000073050000}"/>
    <cellStyle name="Обычный 42 4 5" xfId="1429" xr:uid="{00000000-0005-0000-0000-000074050000}"/>
    <cellStyle name="Обычный 42 5" xfId="1430" xr:uid="{00000000-0005-0000-0000-000075050000}"/>
    <cellStyle name="Обычный 42 5 2" xfId="1431" xr:uid="{00000000-0005-0000-0000-000076050000}"/>
    <cellStyle name="Обычный 42 5 2 2" xfId="1432" xr:uid="{00000000-0005-0000-0000-000077050000}"/>
    <cellStyle name="Обычный 42 5 3" xfId="1433" xr:uid="{00000000-0005-0000-0000-000078050000}"/>
    <cellStyle name="Обычный 42 5 3 2" xfId="1434" xr:uid="{00000000-0005-0000-0000-000079050000}"/>
    <cellStyle name="Обычный 42 5 4" xfId="1435" xr:uid="{00000000-0005-0000-0000-00007A050000}"/>
    <cellStyle name="Обычный 42 6" xfId="1436" xr:uid="{00000000-0005-0000-0000-00007B050000}"/>
    <cellStyle name="Обычный 42 6 2" xfId="1437" xr:uid="{00000000-0005-0000-0000-00007C050000}"/>
    <cellStyle name="Обычный 42 7" xfId="1438" xr:uid="{00000000-0005-0000-0000-00007D050000}"/>
    <cellStyle name="Обычный 42 7 2" xfId="1439" xr:uid="{00000000-0005-0000-0000-00007E050000}"/>
    <cellStyle name="Обычный 42 8" xfId="1440" xr:uid="{00000000-0005-0000-0000-00007F050000}"/>
    <cellStyle name="Обычный 42 9" xfId="1441" xr:uid="{00000000-0005-0000-0000-000080050000}"/>
    <cellStyle name="Обычный 43" xfId="1442" xr:uid="{00000000-0005-0000-0000-000081050000}"/>
    <cellStyle name="Обычный 43 10" xfId="1443" xr:uid="{00000000-0005-0000-0000-000082050000}"/>
    <cellStyle name="Обычный 43 2" xfId="1444" xr:uid="{00000000-0005-0000-0000-000083050000}"/>
    <cellStyle name="Обычный 43 2 2" xfId="1445" xr:uid="{00000000-0005-0000-0000-000084050000}"/>
    <cellStyle name="Обычный 43 2 2 2" xfId="1446" xr:uid="{00000000-0005-0000-0000-000085050000}"/>
    <cellStyle name="Обычный 43 2 2 2 2" xfId="1447" xr:uid="{00000000-0005-0000-0000-000086050000}"/>
    <cellStyle name="Обычный 43 2 2 2 2 2" xfId="1448" xr:uid="{00000000-0005-0000-0000-000087050000}"/>
    <cellStyle name="Обычный 43 2 2 2 3" xfId="1449" xr:uid="{00000000-0005-0000-0000-000088050000}"/>
    <cellStyle name="Обычный 43 2 2 2 3 2" xfId="1450" xr:uid="{00000000-0005-0000-0000-000089050000}"/>
    <cellStyle name="Обычный 43 2 2 2 4" xfId="1451" xr:uid="{00000000-0005-0000-0000-00008A050000}"/>
    <cellStyle name="Обычный 43 2 2 3" xfId="1452" xr:uid="{00000000-0005-0000-0000-00008B050000}"/>
    <cellStyle name="Обычный 43 2 2 3 2" xfId="1453" xr:uid="{00000000-0005-0000-0000-00008C050000}"/>
    <cellStyle name="Обычный 43 2 2 4" xfId="1454" xr:uid="{00000000-0005-0000-0000-00008D050000}"/>
    <cellStyle name="Обычный 43 2 2 4 2" xfId="1455" xr:uid="{00000000-0005-0000-0000-00008E050000}"/>
    <cellStyle name="Обычный 43 2 2 5" xfId="1456" xr:uid="{00000000-0005-0000-0000-00008F050000}"/>
    <cellStyle name="Обычный 43 2 3" xfId="1457" xr:uid="{00000000-0005-0000-0000-000090050000}"/>
    <cellStyle name="Обычный 43 2 3 2" xfId="1458" xr:uid="{00000000-0005-0000-0000-000091050000}"/>
    <cellStyle name="Обычный 43 2 3 2 2" xfId="1459" xr:uid="{00000000-0005-0000-0000-000092050000}"/>
    <cellStyle name="Обычный 43 2 3 3" xfId="1460" xr:uid="{00000000-0005-0000-0000-000093050000}"/>
    <cellStyle name="Обычный 43 2 3 3 2" xfId="1461" xr:uid="{00000000-0005-0000-0000-000094050000}"/>
    <cellStyle name="Обычный 43 2 3 4" xfId="1462" xr:uid="{00000000-0005-0000-0000-000095050000}"/>
    <cellStyle name="Обычный 43 2 4" xfId="1463" xr:uid="{00000000-0005-0000-0000-000096050000}"/>
    <cellStyle name="Обычный 43 2 4 2" xfId="1464" xr:uid="{00000000-0005-0000-0000-000097050000}"/>
    <cellStyle name="Обычный 43 2 5" xfId="1465" xr:uid="{00000000-0005-0000-0000-000098050000}"/>
    <cellStyle name="Обычный 43 2 5 2" xfId="1466" xr:uid="{00000000-0005-0000-0000-000099050000}"/>
    <cellStyle name="Обычный 43 2 6" xfId="1467" xr:uid="{00000000-0005-0000-0000-00009A050000}"/>
    <cellStyle name="Обычный 43 2 7" xfId="1468" xr:uid="{00000000-0005-0000-0000-00009B050000}"/>
    <cellStyle name="Обычный 43 3" xfId="1469" xr:uid="{00000000-0005-0000-0000-00009C050000}"/>
    <cellStyle name="Обычный 43 3 2" xfId="1470" xr:uid="{00000000-0005-0000-0000-00009D050000}"/>
    <cellStyle name="Обычный 43 3 2 2" xfId="1471" xr:uid="{00000000-0005-0000-0000-00009E050000}"/>
    <cellStyle name="Обычный 43 3 2 2 2" xfId="1472" xr:uid="{00000000-0005-0000-0000-00009F050000}"/>
    <cellStyle name="Обычный 43 3 2 3" xfId="1473" xr:uid="{00000000-0005-0000-0000-0000A0050000}"/>
    <cellStyle name="Обычный 43 3 2 3 2" xfId="1474" xr:uid="{00000000-0005-0000-0000-0000A1050000}"/>
    <cellStyle name="Обычный 43 3 2 4" xfId="1475" xr:uid="{00000000-0005-0000-0000-0000A2050000}"/>
    <cellStyle name="Обычный 43 3 3" xfId="1476" xr:uid="{00000000-0005-0000-0000-0000A3050000}"/>
    <cellStyle name="Обычный 43 3 3 2" xfId="1477" xr:uid="{00000000-0005-0000-0000-0000A4050000}"/>
    <cellStyle name="Обычный 43 3 4" xfId="1478" xr:uid="{00000000-0005-0000-0000-0000A5050000}"/>
    <cellStyle name="Обычный 43 3 4 2" xfId="1479" xr:uid="{00000000-0005-0000-0000-0000A6050000}"/>
    <cellStyle name="Обычный 43 3 5" xfId="1480" xr:uid="{00000000-0005-0000-0000-0000A7050000}"/>
    <cellStyle name="Обычный 43 4" xfId="1481" xr:uid="{00000000-0005-0000-0000-0000A8050000}"/>
    <cellStyle name="Обычный 43 4 2" xfId="1482" xr:uid="{00000000-0005-0000-0000-0000A9050000}"/>
    <cellStyle name="Обычный 43 4 2 2" xfId="1483" xr:uid="{00000000-0005-0000-0000-0000AA050000}"/>
    <cellStyle name="Обычный 43 4 2 2 2" xfId="1484" xr:uid="{00000000-0005-0000-0000-0000AB050000}"/>
    <cellStyle name="Обычный 43 4 2 3" xfId="1485" xr:uid="{00000000-0005-0000-0000-0000AC050000}"/>
    <cellStyle name="Обычный 43 4 2 3 2" xfId="1486" xr:uid="{00000000-0005-0000-0000-0000AD050000}"/>
    <cellStyle name="Обычный 43 4 2 4" xfId="1487" xr:uid="{00000000-0005-0000-0000-0000AE050000}"/>
    <cellStyle name="Обычный 43 4 3" xfId="1488" xr:uid="{00000000-0005-0000-0000-0000AF050000}"/>
    <cellStyle name="Обычный 43 4 3 2" xfId="1489" xr:uid="{00000000-0005-0000-0000-0000B0050000}"/>
    <cellStyle name="Обычный 43 4 4" xfId="1490" xr:uid="{00000000-0005-0000-0000-0000B1050000}"/>
    <cellStyle name="Обычный 43 4 4 2" xfId="1491" xr:uid="{00000000-0005-0000-0000-0000B2050000}"/>
    <cellStyle name="Обычный 43 4 5" xfId="1492" xr:uid="{00000000-0005-0000-0000-0000B3050000}"/>
    <cellStyle name="Обычный 43 5" xfId="1493" xr:uid="{00000000-0005-0000-0000-0000B4050000}"/>
    <cellStyle name="Обычный 43 5 2" xfId="1494" xr:uid="{00000000-0005-0000-0000-0000B5050000}"/>
    <cellStyle name="Обычный 43 5 2 2" xfId="1495" xr:uid="{00000000-0005-0000-0000-0000B6050000}"/>
    <cellStyle name="Обычный 43 5 3" xfId="1496" xr:uid="{00000000-0005-0000-0000-0000B7050000}"/>
    <cellStyle name="Обычный 43 5 3 2" xfId="1497" xr:uid="{00000000-0005-0000-0000-0000B8050000}"/>
    <cellStyle name="Обычный 43 5 4" xfId="1498" xr:uid="{00000000-0005-0000-0000-0000B9050000}"/>
    <cellStyle name="Обычный 43 6" xfId="1499" xr:uid="{00000000-0005-0000-0000-0000BA050000}"/>
    <cellStyle name="Обычный 43 6 2" xfId="1500" xr:uid="{00000000-0005-0000-0000-0000BB050000}"/>
    <cellStyle name="Обычный 43 7" xfId="1501" xr:uid="{00000000-0005-0000-0000-0000BC050000}"/>
    <cellStyle name="Обычный 43 7 2" xfId="1502" xr:uid="{00000000-0005-0000-0000-0000BD050000}"/>
    <cellStyle name="Обычный 43 8" xfId="1503" xr:uid="{00000000-0005-0000-0000-0000BE050000}"/>
    <cellStyle name="Обычный 43 9" xfId="1504" xr:uid="{00000000-0005-0000-0000-0000BF050000}"/>
    <cellStyle name="Обычный 44" xfId="1505" xr:uid="{00000000-0005-0000-0000-0000C0050000}"/>
    <cellStyle name="Обычный 44 2" xfId="1506" xr:uid="{00000000-0005-0000-0000-0000C1050000}"/>
    <cellStyle name="Обычный 44 2 2" xfId="1507" xr:uid="{00000000-0005-0000-0000-0000C2050000}"/>
    <cellStyle name="Обычный 45" xfId="1508" xr:uid="{00000000-0005-0000-0000-0000C3050000}"/>
    <cellStyle name="Обычный 45 2" xfId="1509" xr:uid="{00000000-0005-0000-0000-0000C4050000}"/>
    <cellStyle name="Обычный 45 3" xfId="1510" xr:uid="{00000000-0005-0000-0000-0000C5050000}"/>
    <cellStyle name="Обычный 46" xfId="1511" xr:uid="{00000000-0005-0000-0000-0000C6050000}"/>
    <cellStyle name="Обычный 46 2" xfId="1512" xr:uid="{00000000-0005-0000-0000-0000C7050000}"/>
    <cellStyle name="Обычный 46 3" xfId="1513" xr:uid="{00000000-0005-0000-0000-0000C8050000}"/>
    <cellStyle name="Обычный 47" xfId="1514" xr:uid="{00000000-0005-0000-0000-0000C9050000}"/>
    <cellStyle name="Обычный 47 2" xfId="1515" xr:uid="{00000000-0005-0000-0000-0000CA050000}"/>
    <cellStyle name="Обычный 47 3" xfId="1516" xr:uid="{00000000-0005-0000-0000-0000CB050000}"/>
    <cellStyle name="Обычный 48" xfId="1517" xr:uid="{00000000-0005-0000-0000-0000CC050000}"/>
    <cellStyle name="Обычный 48 2 2" xfId="85" xr:uid="{00000000-0005-0000-0000-0000CD050000}"/>
    <cellStyle name="Обычный 48 2 2 2" xfId="1518" xr:uid="{00000000-0005-0000-0000-0000CE050000}"/>
    <cellStyle name="Обычный 48 2 2 2 2" xfId="1519" xr:uid="{00000000-0005-0000-0000-0000CF050000}"/>
    <cellStyle name="Обычный 48 2 3" xfId="71" xr:uid="{00000000-0005-0000-0000-0000D0050000}"/>
    <cellStyle name="Обычный 48 2 3 2" xfId="1520" xr:uid="{00000000-0005-0000-0000-0000D1050000}"/>
    <cellStyle name="Обычный 48 2 3 2 2" xfId="1521" xr:uid="{00000000-0005-0000-0000-0000D2050000}"/>
    <cellStyle name="Обычный 48 2 3 3" xfId="1522" xr:uid="{00000000-0005-0000-0000-0000D3050000}"/>
    <cellStyle name="Обычный 48 3" xfId="77" xr:uid="{00000000-0005-0000-0000-0000D4050000}"/>
    <cellStyle name="Обычный 49" xfId="1523" xr:uid="{00000000-0005-0000-0000-0000D5050000}"/>
    <cellStyle name="Обычный 5" xfId="45" xr:uid="{00000000-0005-0000-0000-0000D6050000}"/>
    <cellStyle name="Обычный 5 2" xfId="1524" xr:uid="{00000000-0005-0000-0000-0000D7050000}"/>
    <cellStyle name="Обычный 5 3" xfId="1525" xr:uid="{00000000-0005-0000-0000-0000D8050000}"/>
    <cellStyle name="Обычный 5 3 2" xfId="1526" xr:uid="{00000000-0005-0000-0000-0000D9050000}"/>
    <cellStyle name="Обычный 5 3 3" xfId="1527" xr:uid="{00000000-0005-0000-0000-0000DA050000}"/>
    <cellStyle name="Обычный 5 4" xfId="78" xr:uid="{00000000-0005-0000-0000-0000DB050000}"/>
    <cellStyle name="Обычный 5 4 2" xfId="1528" xr:uid="{00000000-0005-0000-0000-0000DC050000}"/>
    <cellStyle name="Обычный 5 4 3" xfId="1529" xr:uid="{00000000-0005-0000-0000-0000DD050000}"/>
    <cellStyle name="Обычный 5 5" xfId="1530" xr:uid="{00000000-0005-0000-0000-0000DE050000}"/>
    <cellStyle name="Обычный 5 6" xfId="1531" xr:uid="{00000000-0005-0000-0000-0000DF050000}"/>
    <cellStyle name="Обычный 5 7" xfId="1532" xr:uid="{00000000-0005-0000-0000-0000E0050000}"/>
    <cellStyle name="Обычный 5 8" xfId="1533" xr:uid="{00000000-0005-0000-0000-0000E1050000}"/>
    <cellStyle name="Обычный 50" xfId="1534" xr:uid="{00000000-0005-0000-0000-0000E2050000}"/>
    <cellStyle name="Обычный 51" xfId="1535" xr:uid="{00000000-0005-0000-0000-0000E3050000}"/>
    <cellStyle name="Обычный 52" xfId="1536" xr:uid="{00000000-0005-0000-0000-0000E4050000}"/>
    <cellStyle name="Обычный 53" xfId="1537" xr:uid="{00000000-0005-0000-0000-0000E5050000}"/>
    <cellStyle name="Обычный 54" xfId="1538" xr:uid="{00000000-0005-0000-0000-0000E6050000}"/>
    <cellStyle name="Обычный 55" xfId="1539" xr:uid="{00000000-0005-0000-0000-0000E7050000}"/>
    <cellStyle name="Обычный 56" xfId="1540" xr:uid="{00000000-0005-0000-0000-0000E8050000}"/>
    <cellStyle name="Обычный 56 2" xfId="1541" xr:uid="{00000000-0005-0000-0000-0000E9050000}"/>
    <cellStyle name="Обычный 57" xfId="1542" xr:uid="{00000000-0005-0000-0000-0000EA050000}"/>
    <cellStyle name="Обычный 57 2" xfId="1543" xr:uid="{00000000-0005-0000-0000-0000EB050000}"/>
    <cellStyle name="Обычный 58" xfId="1544" xr:uid="{00000000-0005-0000-0000-0000EC050000}"/>
    <cellStyle name="Обычный 58 2" xfId="1545" xr:uid="{00000000-0005-0000-0000-0000ED050000}"/>
    <cellStyle name="Обычный 59" xfId="1546" xr:uid="{00000000-0005-0000-0000-0000EE050000}"/>
    <cellStyle name="Обычный 59 2" xfId="1547" xr:uid="{00000000-0005-0000-0000-0000EF050000}"/>
    <cellStyle name="Обычный 6" xfId="46" xr:uid="{00000000-0005-0000-0000-0000F0050000}"/>
    <cellStyle name="Обычный 6 10" xfId="1548" xr:uid="{00000000-0005-0000-0000-0000F1050000}"/>
    <cellStyle name="Обычный 6 2" xfId="47" xr:uid="{00000000-0005-0000-0000-0000F2050000}"/>
    <cellStyle name="Обычный 6 2 2" xfId="48" xr:uid="{00000000-0005-0000-0000-0000F3050000}"/>
    <cellStyle name="Обычный 6 2 2 2" xfId="1900" xr:uid="{00000000-0005-0000-0000-0000F4050000}"/>
    <cellStyle name="Обычный 6 2 2 3" xfId="1550" xr:uid="{00000000-0005-0000-0000-0000F5050000}"/>
    <cellStyle name="Обычный 6 2 3" xfId="49" xr:uid="{00000000-0005-0000-0000-0000F6050000}"/>
    <cellStyle name="Обычный 6 2 3 2" xfId="1901" xr:uid="{00000000-0005-0000-0000-0000F7050000}"/>
    <cellStyle name="Обычный 6 2 3 3" xfId="1551" xr:uid="{00000000-0005-0000-0000-0000F8050000}"/>
    <cellStyle name="Обычный 6 2 4" xfId="1899" xr:uid="{00000000-0005-0000-0000-0000F9050000}"/>
    <cellStyle name="Обычный 6 2 5" xfId="1549" xr:uid="{00000000-0005-0000-0000-0000FA050000}"/>
    <cellStyle name="Обычный 6 3" xfId="1552" xr:uid="{00000000-0005-0000-0000-0000FB050000}"/>
    <cellStyle name="Обычный 6 3 2" xfId="1553" xr:uid="{00000000-0005-0000-0000-0000FC050000}"/>
    <cellStyle name="Обычный 6 3 2 2" xfId="1554" xr:uid="{00000000-0005-0000-0000-0000FD050000}"/>
    <cellStyle name="Обычный 6 3 2 2 2" xfId="1555" xr:uid="{00000000-0005-0000-0000-0000FE050000}"/>
    <cellStyle name="Обычный 6 3 2 2 2 2" xfId="1556" xr:uid="{00000000-0005-0000-0000-0000FF050000}"/>
    <cellStyle name="Обычный 6 3 2 2 3" xfId="1557" xr:uid="{00000000-0005-0000-0000-000000060000}"/>
    <cellStyle name="Обычный 6 3 2 2 3 2" xfId="1558" xr:uid="{00000000-0005-0000-0000-000001060000}"/>
    <cellStyle name="Обычный 6 3 2 2 4" xfId="1559" xr:uid="{00000000-0005-0000-0000-000002060000}"/>
    <cellStyle name="Обычный 6 3 2 3" xfId="1560" xr:uid="{00000000-0005-0000-0000-000003060000}"/>
    <cellStyle name="Обычный 6 3 2 3 2" xfId="1561" xr:uid="{00000000-0005-0000-0000-000004060000}"/>
    <cellStyle name="Обычный 6 3 2 4" xfId="1562" xr:uid="{00000000-0005-0000-0000-000005060000}"/>
    <cellStyle name="Обычный 6 3 2 4 2" xfId="1563" xr:uid="{00000000-0005-0000-0000-000006060000}"/>
    <cellStyle name="Обычный 6 3 2 5" xfId="1564" xr:uid="{00000000-0005-0000-0000-000007060000}"/>
    <cellStyle name="Обычный 6 3 3" xfId="1565" xr:uid="{00000000-0005-0000-0000-000008060000}"/>
    <cellStyle name="Обычный 6 3 3 2" xfId="1566" xr:uid="{00000000-0005-0000-0000-000009060000}"/>
    <cellStyle name="Обычный 6 3 3 2 2" xfId="1567" xr:uid="{00000000-0005-0000-0000-00000A060000}"/>
    <cellStyle name="Обычный 6 3 3 3" xfId="1568" xr:uid="{00000000-0005-0000-0000-00000B060000}"/>
    <cellStyle name="Обычный 6 3 3 3 2" xfId="1569" xr:uid="{00000000-0005-0000-0000-00000C060000}"/>
    <cellStyle name="Обычный 6 3 3 4" xfId="1570" xr:uid="{00000000-0005-0000-0000-00000D060000}"/>
    <cellStyle name="Обычный 6 3 4" xfId="1571" xr:uid="{00000000-0005-0000-0000-00000E060000}"/>
    <cellStyle name="Обычный 6 3 4 2" xfId="1572" xr:uid="{00000000-0005-0000-0000-00000F060000}"/>
    <cellStyle name="Обычный 6 3 5" xfId="1573" xr:uid="{00000000-0005-0000-0000-000010060000}"/>
    <cellStyle name="Обычный 6 3 5 2" xfId="1574" xr:uid="{00000000-0005-0000-0000-000011060000}"/>
    <cellStyle name="Обычный 6 3 6" xfId="1575" xr:uid="{00000000-0005-0000-0000-000012060000}"/>
    <cellStyle name="Обычный 6 3 7" xfId="1576" xr:uid="{00000000-0005-0000-0000-000013060000}"/>
    <cellStyle name="Обычный 6 4" xfId="1577" xr:uid="{00000000-0005-0000-0000-000014060000}"/>
    <cellStyle name="Обычный 6 4 2" xfId="1578" xr:uid="{00000000-0005-0000-0000-000015060000}"/>
    <cellStyle name="Обычный 6 4 2 2" xfId="1579" xr:uid="{00000000-0005-0000-0000-000016060000}"/>
    <cellStyle name="Обычный 6 4 2 2 2" xfId="1580" xr:uid="{00000000-0005-0000-0000-000017060000}"/>
    <cellStyle name="Обычный 6 4 2 3" xfId="1581" xr:uid="{00000000-0005-0000-0000-000018060000}"/>
    <cellStyle name="Обычный 6 4 2 3 2" xfId="1582" xr:uid="{00000000-0005-0000-0000-000019060000}"/>
    <cellStyle name="Обычный 6 4 2 4" xfId="1583" xr:uid="{00000000-0005-0000-0000-00001A060000}"/>
    <cellStyle name="Обычный 6 4 3" xfId="1584" xr:uid="{00000000-0005-0000-0000-00001B060000}"/>
    <cellStyle name="Обычный 6 4 3 2" xfId="1585" xr:uid="{00000000-0005-0000-0000-00001C060000}"/>
    <cellStyle name="Обычный 6 4 4" xfId="1586" xr:uid="{00000000-0005-0000-0000-00001D060000}"/>
    <cellStyle name="Обычный 6 4 4 2" xfId="1587" xr:uid="{00000000-0005-0000-0000-00001E060000}"/>
    <cellStyle name="Обычный 6 4 5" xfId="1588" xr:uid="{00000000-0005-0000-0000-00001F060000}"/>
    <cellStyle name="Обычный 6 5" xfId="1589" xr:uid="{00000000-0005-0000-0000-000020060000}"/>
    <cellStyle name="Обычный 6 5 2" xfId="1590" xr:uid="{00000000-0005-0000-0000-000021060000}"/>
    <cellStyle name="Обычный 6 5 2 2" xfId="1591" xr:uid="{00000000-0005-0000-0000-000022060000}"/>
    <cellStyle name="Обычный 6 5 2 2 2" xfId="1592" xr:uid="{00000000-0005-0000-0000-000023060000}"/>
    <cellStyle name="Обычный 6 5 2 3" xfId="1593" xr:uid="{00000000-0005-0000-0000-000024060000}"/>
    <cellStyle name="Обычный 6 5 2 3 2" xfId="1594" xr:uid="{00000000-0005-0000-0000-000025060000}"/>
    <cellStyle name="Обычный 6 5 2 4" xfId="1595" xr:uid="{00000000-0005-0000-0000-000026060000}"/>
    <cellStyle name="Обычный 6 5 3" xfId="1596" xr:uid="{00000000-0005-0000-0000-000027060000}"/>
    <cellStyle name="Обычный 6 5 3 2" xfId="1597" xr:uid="{00000000-0005-0000-0000-000028060000}"/>
    <cellStyle name="Обычный 6 5 4" xfId="1598" xr:uid="{00000000-0005-0000-0000-000029060000}"/>
    <cellStyle name="Обычный 6 5 4 2" xfId="1599" xr:uid="{00000000-0005-0000-0000-00002A060000}"/>
    <cellStyle name="Обычный 6 5 5" xfId="1600" xr:uid="{00000000-0005-0000-0000-00002B060000}"/>
    <cellStyle name="Обычный 6 6" xfId="1601" xr:uid="{00000000-0005-0000-0000-00002C060000}"/>
    <cellStyle name="Обычный 6 6 2" xfId="1602" xr:uid="{00000000-0005-0000-0000-00002D060000}"/>
    <cellStyle name="Обычный 6 6 2 2" xfId="1603" xr:uid="{00000000-0005-0000-0000-00002E060000}"/>
    <cellStyle name="Обычный 6 6 3" xfId="1604" xr:uid="{00000000-0005-0000-0000-00002F060000}"/>
    <cellStyle name="Обычный 6 6 3 2" xfId="1605" xr:uid="{00000000-0005-0000-0000-000030060000}"/>
    <cellStyle name="Обычный 6 6 4" xfId="1606" xr:uid="{00000000-0005-0000-0000-000031060000}"/>
    <cellStyle name="Обычный 6 7" xfId="1607" xr:uid="{00000000-0005-0000-0000-000032060000}"/>
    <cellStyle name="Обычный 6 7 2" xfId="1608" xr:uid="{00000000-0005-0000-0000-000033060000}"/>
    <cellStyle name="Обычный 6 7 2 2" xfId="1609" xr:uid="{00000000-0005-0000-0000-000034060000}"/>
    <cellStyle name="Обычный 6 8" xfId="1610" xr:uid="{00000000-0005-0000-0000-000035060000}"/>
    <cellStyle name="Обычный 6 8 2" xfId="1611" xr:uid="{00000000-0005-0000-0000-000036060000}"/>
    <cellStyle name="Обычный 6 9" xfId="1612" xr:uid="{00000000-0005-0000-0000-000037060000}"/>
    <cellStyle name="Обычный 6 9 2" xfId="1613" xr:uid="{00000000-0005-0000-0000-000038060000}"/>
    <cellStyle name="Обычный 60" xfId="1614" xr:uid="{00000000-0005-0000-0000-000039060000}"/>
    <cellStyle name="Обычный 60 2" xfId="1615" xr:uid="{00000000-0005-0000-0000-00003A060000}"/>
    <cellStyle name="Обычный 61" xfId="1616" xr:uid="{00000000-0005-0000-0000-00003B060000}"/>
    <cellStyle name="Обычный 61 2" xfId="1617" xr:uid="{00000000-0005-0000-0000-00003C060000}"/>
    <cellStyle name="Обычный 62" xfId="1618" xr:uid="{00000000-0005-0000-0000-00003D060000}"/>
    <cellStyle name="Обычный 63" xfId="1619" xr:uid="{00000000-0005-0000-0000-00003E060000}"/>
    <cellStyle name="Обычный 64" xfId="1620" xr:uid="{00000000-0005-0000-0000-00003F060000}"/>
    <cellStyle name="Обычный 65" xfId="1621" xr:uid="{00000000-0005-0000-0000-000040060000}"/>
    <cellStyle name="Обычный 66" xfId="1622" xr:uid="{00000000-0005-0000-0000-000041060000}"/>
    <cellStyle name="Обычный 67" xfId="1623" xr:uid="{00000000-0005-0000-0000-000042060000}"/>
    <cellStyle name="Обычный 68" xfId="1624" xr:uid="{00000000-0005-0000-0000-000043060000}"/>
    <cellStyle name="Обычный 69" xfId="1625" xr:uid="{00000000-0005-0000-0000-000044060000}"/>
    <cellStyle name="Обычный 7" xfId="1" xr:uid="{00000000-0005-0000-0000-000045060000}"/>
    <cellStyle name="Обычный 7 10" xfId="1626" xr:uid="{00000000-0005-0000-0000-000046060000}"/>
    <cellStyle name="Обычный 7 10 2" xfId="1627" xr:uid="{00000000-0005-0000-0000-000047060000}"/>
    <cellStyle name="Обычный 7 10 2 2" xfId="1628" xr:uid="{00000000-0005-0000-0000-000048060000}"/>
    <cellStyle name="Обычный 7 10 3" xfId="1629" xr:uid="{00000000-0005-0000-0000-000049060000}"/>
    <cellStyle name="Обычный 7 2" xfId="50" xr:uid="{00000000-0005-0000-0000-00004A060000}"/>
    <cellStyle name="Обычный 7 2 2" xfId="1631" xr:uid="{00000000-0005-0000-0000-00004B060000}"/>
    <cellStyle name="Обычный 7 2 2 2" xfId="1632" xr:uid="{00000000-0005-0000-0000-00004C060000}"/>
    <cellStyle name="Обычный 7 2 3" xfId="1633" xr:uid="{00000000-0005-0000-0000-00004D060000}"/>
    <cellStyle name="Обычный 7 2 4" xfId="1634" xr:uid="{00000000-0005-0000-0000-00004E060000}"/>
    <cellStyle name="Обычный 7 2 5" xfId="1635" xr:uid="{00000000-0005-0000-0000-00004F060000}"/>
    <cellStyle name="Обычный 7 2 6" xfId="1630" xr:uid="{00000000-0005-0000-0000-000050060000}"/>
    <cellStyle name="Обычный 7 3" xfId="68" xr:uid="{00000000-0005-0000-0000-000051060000}"/>
    <cellStyle name="Обычный 7 3 2" xfId="1636" xr:uid="{00000000-0005-0000-0000-000052060000}"/>
    <cellStyle name="Обычный 7 3 3" xfId="1637" xr:uid="{00000000-0005-0000-0000-000053060000}"/>
    <cellStyle name="Обычный 7 3 4" xfId="1638" xr:uid="{00000000-0005-0000-0000-000054060000}"/>
    <cellStyle name="Обычный 7 3 5" xfId="1639" xr:uid="{00000000-0005-0000-0000-000055060000}"/>
    <cellStyle name="Обычный 7 4" xfId="1640" xr:uid="{00000000-0005-0000-0000-000056060000}"/>
    <cellStyle name="Обычный 7 4 2" xfId="1641" xr:uid="{00000000-0005-0000-0000-000057060000}"/>
    <cellStyle name="Обычный 7 5" xfId="1642" xr:uid="{00000000-0005-0000-0000-000058060000}"/>
    <cellStyle name="Обычный 7 53" xfId="1643" xr:uid="{00000000-0005-0000-0000-000059060000}"/>
    <cellStyle name="Обычный 7 6" xfId="81" xr:uid="{00000000-0005-0000-0000-00005A060000}"/>
    <cellStyle name="Обычный 70" xfId="1644" xr:uid="{00000000-0005-0000-0000-00005B060000}"/>
    <cellStyle name="Обычный 71" xfId="1645" xr:uid="{00000000-0005-0000-0000-00005C060000}"/>
    <cellStyle name="Обычный 72" xfId="1646" xr:uid="{00000000-0005-0000-0000-00005D060000}"/>
    <cellStyle name="Обычный 73" xfId="1647" xr:uid="{00000000-0005-0000-0000-00005E060000}"/>
    <cellStyle name="Обычный 74" xfId="1648" xr:uid="{00000000-0005-0000-0000-00005F060000}"/>
    <cellStyle name="Обычный 75" xfId="1649" xr:uid="{00000000-0005-0000-0000-000060060000}"/>
    <cellStyle name="Обычный 76" xfId="1650" xr:uid="{00000000-0005-0000-0000-000061060000}"/>
    <cellStyle name="Обычный 77" xfId="1651" xr:uid="{00000000-0005-0000-0000-000062060000}"/>
    <cellStyle name="Обычный 78" xfId="1652" xr:uid="{00000000-0005-0000-0000-000063060000}"/>
    <cellStyle name="Обычный 79" xfId="1653" xr:uid="{00000000-0005-0000-0000-000064060000}"/>
    <cellStyle name="Обычный 8" xfId="51" xr:uid="{00000000-0005-0000-0000-000065060000}"/>
    <cellStyle name="Обычный 8 2" xfId="1654" xr:uid="{00000000-0005-0000-0000-000066060000}"/>
    <cellStyle name="Обычный 8 2 2" xfId="1655" xr:uid="{00000000-0005-0000-0000-000067060000}"/>
    <cellStyle name="Обычный 8 2 3" xfId="1656" xr:uid="{00000000-0005-0000-0000-000068060000}"/>
    <cellStyle name="Обычный 8 3" xfId="1657" xr:uid="{00000000-0005-0000-0000-000069060000}"/>
    <cellStyle name="Обычный 8 3 2" xfId="1658" xr:uid="{00000000-0005-0000-0000-00006A060000}"/>
    <cellStyle name="Обычный 8 3 3" xfId="1659" xr:uid="{00000000-0005-0000-0000-00006B060000}"/>
    <cellStyle name="Обычный 80" xfId="1660" xr:uid="{00000000-0005-0000-0000-00006C060000}"/>
    <cellStyle name="Обычный 81" xfId="1661" xr:uid="{00000000-0005-0000-0000-00006D060000}"/>
    <cellStyle name="Обычный 82" xfId="1662" xr:uid="{00000000-0005-0000-0000-00006E060000}"/>
    <cellStyle name="Обычный 83" xfId="1663" xr:uid="{00000000-0005-0000-0000-00006F060000}"/>
    <cellStyle name="Обычный 84" xfId="1664" xr:uid="{00000000-0005-0000-0000-000070060000}"/>
    <cellStyle name="Обычный 85" xfId="1665" xr:uid="{00000000-0005-0000-0000-000071060000}"/>
    <cellStyle name="Обычный 86" xfId="1666" xr:uid="{00000000-0005-0000-0000-000072060000}"/>
    <cellStyle name="Обычный 87" xfId="1667" xr:uid="{00000000-0005-0000-0000-000073060000}"/>
    <cellStyle name="Обычный 88" xfId="1668" xr:uid="{00000000-0005-0000-0000-000074060000}"/>
    <cellStyle name="Обычный 89" xfId="1669" xr:uid="{00000000-0005-0000-0000-000075060000}"/>
    <cellStyle name="Обычный 9" xfId="1670" xr:uid="{00000000-0005-0000-0000-000076060000}"/>
    <cellStyle name="Обычный 9 2" xfId="1671" xr:uid="{00000000-0005-0000-0000-000077060000}"/>
    <cellStyle name="Обычный 9 2 2" xfId="1672" xr:uid="{00000000-0005-0000-0000-000078060000}"/>
    <cellStyle name="Обычный 9 2 2 2 2 2" xfId="1673" xr:uid="{00000000-0005-0000-0000-000079060000}"/>
    <cellStyle name="Обычный 9 2 2 2 2 2 2" xfId="1674" xr:uid="{00000000-0005-0000-0000-00007A060000}"/>
    <cellStyle name="Обычный 9 2 2 2 2 2 2 2" xfId="1675" xr:uid="{00000000-0005-0000-0000-00007B060000}"/>
    <cellStyle name="Обычный 9 2 2 2 2 2 3" xfId="1676" xr:uid="{00000000-0005-0000-0000-00007C060000}"/>
    <cellStyle name="Обычный 9 3" xfId="1677" xr:uid="{00000000-0005-0000-0000-00007D060000}"/>
    <cellStyle name="Обычный 9 4" xfId="1678" xr:uid="{00000000-0005-0000-0000-00007E060000}"/>
    <cellStyle name="Обычный 9 5" xfId="1679" xr:uid="{00000000-0005-0000-0000-00007F060000}"/>
    <cellStyle name="Обычный 90" xfId="1680" xr:uid="{00000000-0005-0000-0000-000080060000}"/>
    <cellStyle name="Обычный 91" xfId="1681" xr:uid="{00000000-0005-0000-0000-000081060000}"/>
    <cellStyle name="Обычный 92" xfId="1682" xr:uid="{00000000-0005-0000-0000-000082060000}"/>
    <cellStyle name="Обычный 93" xfId="1683" xr:uid="{00000000-0005-0000-0000-000083060000}"/>
    <cellStyle name="Обычный 94" xfId="1684" xr:uid="{00000000-0005-0000-0000-000084060000}"/>
    <cellStyle name="Обычный 95" xfId="1685" xr:uid="{00000000-0005-0000-0000-000085060000}"/>
    <cellStyle name="Обычный 96" xfId="1686" xr:uid="{00000000-0005-0000-0000-000086060000}"/>
    <cellStyle name="Обычный 97" xfId="1687" xr:uid="{00000000-0005-0000-0000-000087060000}"/>
    <cellStyle name="Обычный 98" xfId="1688" xr:uid="{00000000-0005-0000-0000-000088060000}"/>
    <cellStyle name="Обычный 99" xfId="1689" xr:uid="{00000000-0005-0000-0000-000089060000}"/>
    <cellStyle name="Плохой 2" xfId="52" xr:uid="{00000000-0005-0000-0000-00008B060000}"/>
    <cellStyle name="Плохой 2 2" xfId="1690" xr:uid="{00000000-0005-0000-0000-00008C060000}"/>
    <cellStyle name="Плохой 3" xfId="1691" xr:uid="{00000000-0005-0000-0000-00008D060000}"/>
    <cellStyle name="Плохой 3 2" xfId="1692" xr:uid="{00000000-0005-0000-0000-00008E060000}"/>
    <cellStyle name="Плохой 4" xfId="1693" xr:uid="{00000000-0005-0000-0000-00008F060000}"/>
    <cellStyle name="Пояснение 2" xfId="53" xr:uid="{00000000-0005-0000-0000-000090060000}"/>
    <cellStyle name="Пояснение 2 2" xfId="1694" xr:uid="{00000000-0005-0000-0000-000091060000}"/>
    <cellStyle name="Пояснение 3" xfId="1695" xr:uid="{00000000-0005-0000-0000-000092060000}"/>
    <cellStyle name="Пояснение 4" xfId="1696" xr:uid="{00000000-0005-0000-0000-000093060000}"/>
    <cellStyle name="Примечание 2" xfId="54" xr:uid="{00000000-0005-0000-0000-000094060000}"/>
    <cellStyle name="Примечание 2 2" xfId="1698" xr:uid="{00000000-0005-0000-0000-000095060000}"/>
    <cellStyle name="Примечание 2 2 2" xfId="1699" xr:uid="{00000000-0005-0000-0000-000096060000}"/>
    <cellStyle name="Примечание 2 3" xfId="1700" xr:uid="{00000000-0005-0000-0000-000097060000}"/>
    <cellStyle name="Примечание 2 4" xfId="1701" xr:uid="{00000000-0005-0000-0000-000098060000}"/>
    <cellStyle name="Примечание 2 5" xfId="1702" xr:uid="{00000000-0005-0000-0000-000099060000}"/>
    <cellStyle name="Примечание 2 6" xfId="1902" xr:uid="{00000000-0005-0000-0000-00009A060000}"/>
    <cellStyle name="Примечание 2 7" xfId="1697" xr:uid="{00000000-0005-0000-0000-00009B060000}"/>
    <cellStyle name="Примечание 3" xfId="1703" xr:uid="{00000000-0005-0000-0000-00009C060000}"/>
    <cellStyle name="Примечание 3 2" xfId="1704" xr:uid="{00000000-0005-0000-0000-00009D060000}"/>
    <cellStyle name="Примечание 3 2 2 2 2" xfId="1705" xr:uid="{00000000-0005-0000-0000-00009E060000}"/>
    <cellStyle name="Примечание 4" xfId="1706" xr:uid="{00000000-0005-0000-0000-00009F060000}"/>
    <cellStyle name="Примечание 4 2" xfId="1707" xr:uid="{00000000-0005-0000-0000-0000A0060000}"/>
    <cellStyle name="Процентный" xfId="1907" builtinId="5"/>
    <cellStyle name="Процентный 10" xfId="1708" xr:uid="{00000000-0005-0000-0000-0000A1060000}"/>
    <cellStyle name="Процентный 11" xfId="1709" xr:uid="{00000000-0005-0000-0000-0000A2060000}"/>
    <cellStyle name="Процентный 12" xfId="1710" xr:uid="{00000000-0005-0000-0000-0000A3060000}"/>
    <cellStyle name="Процентный 13" xfId="1711" xr:uid="{00000000-0005-0000-0000-0000A4060000}"/>
    <cellStyle name="Процентный 14" xfId="1712" xr:uid="{00000000-0005-0000-0000-0000A5060000}"/>
    <cellStyle name="Процентный 2" xfId="63" xr:uid="{00000000-0005-0000-0000-0000A6060000}"/>
    <cellStyle name="Процентный 2 2" xfId="1713" xr:uid="{00000000-0005-0000-0000-0000A7060000}"/>
    <cellStyle name="Процентный 2 2 2" xfId="1714" xr:uid="{00000000-0005-0000-0000-0000A8060000}"/>
    <cellStyle name="Процентный 2 3" xfId="1904" xr:uid="{00000000-0005-0000-0000-0000A9060000}"/>
    <cellStyle name="Процентный 2 4" xfId="92" xr:uid="{00000000-0005-0000-0000-0000AA060000}"/>
    <cellStyle name="Процентный 3" xfId="64" xr:uid="{00000000-0005-0000-0000-0000AB060000}"/>
    <cellStyle name="Процентный 3 2" xfId="1716" xr:uid="{00000000-0005-0000-0000-0000AC060000}"/>
    <cellStyle name="Процентный 3 3" xfId="1717" xr:uid="{00000000-0005-0000-0000-0000AD060000}"/>
    <cellStyle name="Процентный 3 4" xfId="1905" xr:uid="{00000000-0005-0000-0000-0000AE060000}"/>
    <cellStyle name="Процентный 3 5" xfId="1715" xr:uid="{00000000-0005-0000-0000-0000AF060000}"/>
    <cellStyle name="Процентный 4" xfId="1718" xr:uid="{00000000-0005-0000-0000-0000B0060000}"/>
    <cellStyle name="Процентный 5" xfId="1719" xr:uid="{00000000-0005-0000-0000-0000B1060000}"/>
    <cellStyle name="Процентный 6" xfId="1720" xr:uid="{00000000-0005-0000-0000-0000B2060000}"/>
    <cellStyle name="Процентный 7" xfId="1721" xr:uid="{00000000-0005-0000-0000-0000B3060000}"/>
    <cellStyle name="Процентный 8" xfId="1722" xr:uid="{00000000-0005-0000-0000-0000B4060000}"/>
    <cellStyle name="Процентный 9" xfId="1723" xr:uid="{00000000-0005-0000-0000-0000B5060000}"/>
    <cellStyle name="Сверхулин" xfId="1724" xr:uid="{00000000-0005-0000-0000-0000B6060000}"/>
    <cellStyle name="Связанная ячейка 2" xfId="55" xr:uid="{00000000-0005-0000-0000-0000B7060000}"/>
    <cellStyle name="Связанная ячейка 2 2" xfId="1725" xr:uid="{00000000-0005-0000-0000-0000B8060000}"/>
    <cellStyle name="Связанная ячейка 3" xfId="1726" xr:uid="{00000000-0005-0000-0000-0000B9060000}"/>
    <cellStyle name="Связанная ячейка 4" xfId="1727" xr:uid="{00000000-0005-0000-0000-0000BA060000}"/>
    <cellStyle name="Стиль 1" xfId="65" xr:uid="{00000000-0005-0000-0000-0000BB060000}"/>
    <cellStyle name="Стиль 1 10" xfId="1729" xr:uid="{00000000-0005-0000-0000-0000BC060000}"/>
    <cellStyle name="Стиль 1 11" xfId="1730" xr:uid="{00000000-0005-0000-0000-0000BD060000}"/>
    <cellStyle name="Стиль 1 12" xfId="1731" xr:uid="{00000000-0005-0000-0000-0000BE060000}"/>
    <cellStyle name="Стиль 1 13" xfId="1732" xr:uid="{00000000-0005-0000-0000-0000BF060000}"/>
    <cellStyle name="Стиль 1 14" xfId="1733" xr:uid="{00000000-0005-0000-0000-0000C0060000}"/>
    <cellStyle name="Стиль 1 15" xfId="1734" xr:uid="{00000000-0005-0000-0000-0000C1060000}"/>
    <cellStyle name="Стиль 1 16" xfId="1735" xr:uid="{00000000-0005-0000-0000-0000C2060000}"/>
    <cellStyle name="Стиль 1 17" xfId="1736" xr:uid="{00000000-0005-0000-0000-0000C3060000}"/>
    <cellStyle name="Стиль 1 18" xfId="1737" xr:uid="{00000000-0005-0000-0000-0000C4060000}"/>
    <cellStyle name="Стиль 1 19" xfId="1738" xr:uid="{00000000-0005-0000-0000-0000C5060000}"/>
    <cellStyle name="Стиль 1 2" xfId="1739" xr:uid="{00000000-0005-0000-0000-0000C6060000}"/>
    <cellStyle name="Стиль 1 2 2" xfId="1740" xr:uid="{00000000-0005-0000-0000-0000C7060000}"/>
    <cellStyle name="Стиль 1 20" xfId="1741" xr:uid="{00000000-0005-0000-0000-0000C8060000}"/>
    <cellStyle name="Стиль 1 21" xfId="1742" xr:uid="{00000000-0005-0000-0000-0000C9060000}"/>
    <cellStyle name="Стиль 1 22" xfId="1743" xr:uid="{00000000-0005-0000-0000-0000CA060000}"/>
    <cellStyle name="Стиль 1 23" xfId="1744" xr:uid="{00000000-0005-0000-0000-0000CB060000}"/>
    <cellStyle name="Стиль 1 24" xfId="1745" xr:uid="{00000000-0005-0000-0000-0000CC060000}"/>
    <cellStyle name="Стиль 1 25" xfId="1746" xr:uid="{00000000-0005-0000-0000-0000CD060000}"/>
    <cellStyle name="Стиль 1 26" xfId="1747" xr:uid="{00000000-0005-0000-0000-0000CE060000}"/>
    <cellStyle name="Стиль 1 27" xfId="1748" xr:uid="{00000000-0005-0000-0000-0000CF060000}"/>
    <cellStyle name="Стиль 1 28" xfId="1749" xr:uid="{00000000-0005-0000-0000-0000D0060000}"/>
    <cellStyle name="Стиль 1 29" xfId="1750" xr:uid="{00000000-0005-0000-0000-0000D1060000}"/>
    <cellStyle name="Стиль 1 3" xfId="1751" xr:uid="{00000000-0005-0000-0000-0000D2060000}"/>
    <cellStyle name="Стиль 1 3 2" xfId="1752" xr:uid="{00000000-0005-0000-0000-0000D3060000}"/>
    <cellStyle name="Стиль 1 3 3" xfId="1753" xr:uid="{00000000-0005-0000-0000-0000D4060000}"/>
    <cellStyle name="Стиль 1 30" xfId="1754" xr:uid="{00000000-0005-0000-0000-0000D5060000}"/>
    <cellStyle name="Стиль 1 31" xfId="1755" xr:uid="{00000000-0005-0000-0000-0000D6060000}"/>
    <cellStyle name="Стиль 1 32" xfId="1756" xr:uid="{00000000-0005-0000-0000-0000D7060000}"/>
    <cellStyle name="Стиль 1 33" xfId="1757" xr:uid="{00000000-0005-0000-0000-0000D8060000}"/>
    <cellStyle name="Стиль 1 34" xfId="1758" xr:uid="{00000000-0005-0000-0000-0000D9060000}"/>
    <cellStyle name="Стиль 1 35" xfId="1728" xr:uid="{00000000-0005-0000-0000-0000DA060000}"/>
    <cellStyle name="Стиль 1 4" xfId="74" xr:uid="{00000000-0005-0000-0000-0000DB060000}"/>
    <cellStyle name="Стиль 1 4 2" xfId="1759" xr:uid="{00000000-0005-0000-0000-0000DC060000}"/>
    <cellStyle name="Стиль 1 4 3" xfId="73" xr:uid="{00000000-0005-0000-0000-0000DD060000}"/>
    <cellStyle name="Стиль 1 4 4" xfId="1760" xr:uid="{00000000-0005-0000-0000-0000DE060000}"/>
    <cellStyle name="Стиль 1 5" xfId="1761" xr:uid="{00000000-0005-0000-0000-0000DF060000}"/>
    <cellStyle name="Стиль 1 5 2" xfId="1762" xr:uid="{00000000-0005-0000-0000-0000E0060000}"/>
    <cellStyle name="Стиль 1 5 3" xfId="1763" xr:uid="{00000000-0005-0000-0000-0000E1060000}"/>
    <cellStyle name="Стиль 1 5 4" xfId="1764" xr:uid="{00000000-0005-0000-0000-0000E2060000}"/>
    <cellStyle name="Стиль 1 6" xfId="1765" xr:uid="{00000000-0005-0000-0000-0000E3060000}"/>
    <cellStyle name="Стиль 1 6 2" xfId="1766" xr:uid="{00000000-0005-0000-0000-0000E4060000}"/>
    <cellStyle name="Стиль 1 6 3" xfId="1767" xr:uid="{00000000-0005-0000-0000-0000E5060000}"/>
    <cellStyle name="Стиль 1 7" xfId="1768" xr:uid="{00000000-0005-0000-0000-0000E6060000}"/>
    <cellStyle name="Стиль 1 7 2" xfId="1769" xr:uid="{00000000-0005-0000-0000-0000E7060000}"/>
    <cellStyle name="Стиль 1 8" xfId="1770" xr:uid="{00000000-0005-0000-0000-0000E8060000}"/>
    <cellStyle name="Стиль 1 8 2" xfId="1771" xr:uid="{00000000-0005-0000-0000-0000E9060000}"/>
    <cellStyle name="Стиль 1 9" xfId="1772" xr:uid="{00000000-0005-0000-0000-0000EA060000}"/>
    <cellStyle name="Стиль 1__отчёт" xfId="1773" xr:uid="{00000000-0005-0000-0000-0000EB060000}"/>
    <cellStyle name="ТаблицаТекст" xfId="1774" xr:uid="{00000000-0005-0000-0000-0000EC060000}"/>
    <cellStyle name="Текст предупреждения 2" xfId="56" xr:uid="{00000000-0005-0000-0000-0000ED060000}"/>
    <cellStyle name="Текст предупреждения 2 2" xfId="1775" xr:uid="{00000000-0005-0000-0000-0000EE060000}"/>
    <cellStyle name="Текст предупреждения 3" xfId="1776" xr:uid="{00000000-0005-0000-0000-0000EF060000}"/>
    <cellStyle name="Текст предупреждения 4" xfId="1777" xr:uid="{00000000-0005-0000-0000-0000F0060000}"/>
    <cellStyle name="Тысячи [0]_Chart1 (Sales &amp; Costs)" xfId="1778" xr:uid="{00000000-0005-0000-0000-0000F1060000}"/>
    <cellStyle name="Тысячи_Chart1 (Sales &amp; Costs)" xfId="1779" xr:uid="{00000000-0005-0000-0000-0000F2060000}"/>
    <cellStyle name="Финансовый 10" xfId="1780" xr:uid="{00000000-0005-0000-0000-0000F3060000}"/>
    <cellStyle name="Финансовый 10 2" xfId="1781" xr:uid="{00000000-0005-0000-0000-0000F4060000}"/>
    <cellStyle name="Финансовый 10 3" xfId="1782" xr:uid="{00000000-0005-0000-0000-0000F5060000}"/>
    <cellStyle name="Финансовый 10 4" xfId="1783" xr:uid="{00000000-0005-0000-0000-0000F6060000}"/>
    <cellStyle name="Финансовый 11" xfId="1784" xr:uid="{00000000-0005-0000-0000-0000F7060000}"/>
    <cellStyle name="Финансовый 11 2" xfId="1785" xr:uid="{00000000-0005-0000-0000-0000F8060000}"/>
    <cellStyle name="Финансовый 11 3" xfId="1786" xr:uid="{00000000-0005-0000-0000-0000F9060000}"/>
    <cellStyle name="Финансовый 11 4" xfId="1787" xr:uid="{00000000-0005-0000-0000-0000FA060000}"/>
    <cellStyle name="Финансовый 12" xfId="1788" xr:uid="{00000000-0005-0000-0000-0000FB060000}"/>
    <cellStyle name="Финансовый 12 2" xfId="1789" xr:uid="{00000000-0005-0000-0000-0000FC060000}"/>
    <cellStyle name="Финансовый 12 3" xfId="1790" xr:uid="{00000000-0005-0000-0000-0000FD060000}"/>
    <cellStyle name="Финансовый 12 4" xfId="1791" xr:uid="{00000000-0005-0000-0000-0000FE060000}"/>
    <cellStyle name="Финансовый 13" xfId="1792" xr:uid="{00000000-0005-0000-0000-0000FF060000}"/>
    <cellStyle name="Финансовый 13 2" xfId="1793" xr:uid="{00000000-0005-0000-0000-000000070000}"/>
    <cellStyle name="Финансовый 13 3" xfId="1794" xr:uid="{00000000-0005-0000-0000-000001070000}"/>
    <cellStyle name="Финансовый 13 4" xfId="1795" xr:uid="{00000000-0005-0000-0000-000002070000}"/>
    <cellStyle name="Финансовый 14" xfId="1796" xr:uid="{00000000-0005-0000-0000-000003070000}"/>
    <cellStyle name="Финансовый 14 2" xfId="1797" xr:uid="{00000000-0005-0000-0000-000004070000}"/>
    <cellStyle name="Финансовый 14 3" xfId="1798" xr:uid="{00000000-0005-0000-0000-000005070000}"/>
    <cellStyle name="Финансовый 14 4" xfId="1799" xr:uid="{00000000-0005-0000-0000-000006070000}"/>
    <cellStyle name="Финансовый 15" xfId="1800" xr:uid="{00000000-0005-0000-0000-000007070000}"/>
    <cellStyle name="Финансовый 15 2" xfId="1801" xr:uid="{00000000-0005-0000-0000-000008070000}"/>
    <cellStyle name="Финансовый 15 3" xfId="1802" xr:uid="{00000000-0005-0000-0000-000009070000}"/>
    <cellStyle name="Финансовый 15 4" xfId="1803" xr:uid="{00000000-0005-0000-0000-00000A070000}"/>
    <cellStyle name="Финансовый 16" xfId="1804" xr:uid="{00000000-0005-0000-0000-00000B070000}"/>
    <cellStyle name="Финансовый 16 2" xfId="1805" xr:uid="{00000000-0005-0000-0000-00000C070000}"/>
    <cellStyle name="Финансовый 16 3" xfId="1806" xr:uid="{00000000-0005-0000-0000-00000D070000}"/>
    <cellStyle name="Финансовый 16 4" xfId="1807" xr:uid="{00000000-0005-0000-0000-00000E070000}"/>
    <cellStyle name="Финансовый 17" xfId="1808" xr:uid="{00000000-0005-0000-0000-00000F070000}"/>
    <cellStyle name="Финансовый 17 2" xfId="1809" xr:uid="{00000000-0005-0000-0000-000010070000}"/>
    <cellStyle name="Финансовый 17 3" xfId="1810" xr:uid="{00000000-0005-0000-0000-000011070000}"/>
    <cellStyle name="Финансовый 17 4" xfId="1811" xr:uid="{00000000-0005-0000-0000-000012070000}"/>
    <cellStyle name="Финансовый 18" xfId="1812" xr:uid="{00000000-0005-0000-0000-000013070000}"/>
    <cellStyle name="Финансовый 18 2" xfId="1813" xr:uid="{00000000-0005-0000-0000-000014070000}"/>
    <cellStyle name="Финансовый 19" xfId="1814" xr:uid="{00000000-0005-0000-0000-000015070000}"/>
    <cellStyle name="Финансовый 19 2" xfId="1815" xr:uid="{00000000-0005-0000-0000-000016070000}"/>
    <cellStyle name="Финансовый 2" xfId="57" xr:uid="{00000000-0005-0000-0000-000017070000}"/>
    <cellStyle name="Финансовый 2 10" xfId="1816" xr:uid="{00000000-0005-0000-0000-000018070000}"/>
    <cellStyle name="Финансовый 2 11" xfId="76" xr:uid="{00000000-0005-0000-0000-000019070000}"/>
    <cellStyle name="Финансовый 2 14 2" xfId="1906" xr:uid="{00000000-0005-0000-0000-00001A070000}"/>
    <cellStyle name="Финансовый 2 2" xfId="80" xr:uid="{00000000-0005-0000-0000-00001B070000}"/>
    <cellStyle name="Финансовый 2 2 2" xfId="1817" xr:uid="{00000000-0005-0000-0000-00001C070000}"/>
    <cellStyle name="Финансовый 2 2 2 2 2" xfId="58" xr:uid="{00000000-0005-0000-0000-00001D070000}"/>
    <cellStyle name="Финансовый 2 3" xfId="1818" xr:uid="{00000000-0005-0000-0000-00001E070000}"/>
    <cellStyle name="Финансовый 2 3 2" xfId="1819" xr:uid="{00000000-0005-0000-0000-00001F070000}"/>
    <cellStyle name="Финансовый 2 3 3" xfId="1820" xr:uid="{00000000-0005-0000-0000-000020070000}"/>
    <cellStyle name="Финансовый 2 4" xfId="1821" xr:uid="{00000000-0005-0000-0000-000021070000}"/>
    <cellStyle name="Финансовый 2 4 2" xfId="1822" xr:uid="{00000000-0005-0000-0000-000022070000}"/>
    <cellStyle name="Финансовый 2 4 5" xfId="1894" xr:uid="{00000000-0005-0000-0000-000023070000}"/>
    <cellStyle name="Финансовый 2 5" xfId="1823" xr:uid="{00000000-0005-0000-0000-000024070000}"/>
    <cellStyle name="Финансовый 2 5 2" xfId="1824" xr:uid="{00000000-0005-0000-0000-000025070000}"/>
    <cellStyle name="Финансовый 2 6" xfId="1825" xr:uid="{00000000-0005-0000-0000-000026070000}"/>
    <cellStyle name="Финансовый 2 7" xfId="1826" xr:uid="{00000000-0005-0000-0000-000027070000}"/>
    <cellStyle name="Финансовый 2 7 2" xfId="1827" xr:uid="{00000000-0005-0000-0000-000028070000}"/>
    <cellStyle name="Финансовый 2 7 3" xfId="1828" xr:uid="{00000000-0005-0000-0000-000029070000}"/>
    <cellStyle name="Финансовый 2 8" xfId="1829" xr:uid="{00000000-0005-0000-0000-00002A070000}"/>
    <cellStyle name="Финансовый 2 9" xfId="1830" xr:uid="{00000000-0005-0000-0000-00002B070000}"/>
    <cellStyle name="Финансовый 20" xfId="1831" xr:uid="{00000000-0005-0000-0000-00002C070000}"/>
    <cellStyle name="Финансовый 20 2" xfId="1832" xr:uid="{00000000-0005-0000-0000-00002D070000}"/>
    <cellStyle name="Финансовый 21" xfId="1833" xr:uid="{00000000-0005-0000-0000-00002E070000}"/>
    <cellStyle name="Финансовый 21 2" xfId="1834" xr:uid="{00000000-0005-0000-0000-00002F070000}"/>
    <cellStyle name="Финансовый 22" xfId="1835" xr:uid="{00000000-0005-0000-0000-000030070000}"/>
    <cellStyle name="Финансовый 23" xfId="1836" xr:uid="{00000000-0005-0000-0000-000031070000}"/>
    <cellStyle name="Финансовый 24" xfId="67" xr:uid="{00000000-0005-0000-0000-000032070000}"/>
    <cellStyle name="Финансовый 24 2 2" xfId="86" xr:uid="{00000000-0005-0000-0000-000033070000}"/>
    <cellStyle name="Финансовый 24 3" xfId="72" xr:uid="{00000000-0005-0000-0000-000034070000}"/>
    <cellStyle name="Финансовый 24 4" xfId="79" xr:uid="{00000000-0005-0000-0000-000035070000}"/>
    <cellStyle name="Финансовый 24 4 2" xfId="1837" xr:uid="{00000000-0005-0000-0000-000036070000}"/>
    <cellStyle name="Финансовый 24 4 3" xfId="1838" xr:uid="{00000000-0005-0000-0000-000037070000}"/>
    <cellStyle name="Финансовый 24 5 2" xfId="70" xr:uid="{00000000-0005-0000-0000-000038070000}"/>
    <cellStyle name="Финансовый 24 5 2 2" xfId="1839" xr:uid="{00000000-0005-0000-0000-000039070000}"/>
    <cellStyle name="Финансовый 24 5 2 2 2" xfId="1840" xr:uid="{00000000-0005-0000-0000-00003A070000}"/>
    <cellStyle name="Финансовый 24 5 2 3" xfId="1841" xr:uid="{00000000-0005-0000-0000-00003B070000}"/>
    <cellStyle name="Финансовый 24 5 2 4" xfId="1842" xr:uid="{00000000-0005-0000-0000-00003C070000}"/>
    <cellStyle name="Финансовый 3" xfId="59" xr:uid="{00000000-0005-0000-0000-00003D070000}"/>
    <cellStyle name="Финансовый 3 2" xfId="1843" xr:uid="{00000000-0005-0000-0000-00003E070000}"/>
    <cellStyle name="Финансовый 3 3" xfId="1844" xr:uid="{00000000-0005-0000-0000-00003F070000}"/>
    <cellStyle name="Финансовый 3 4" xfId="1845" xr:uid="{00000000-0005-0000-0000-000040070000}"/>
    <cellStyle name="Финансовый 3 5" xfId="1846" xr:uid="{00000000-0005-0000-0000-000041070000}"/>
    <cellStyle name="Финансовый 3 6" xfId="1847" xr:uid="{00000000-0005-0000-0000-000042070000}"/>
    <cellStyle name="Финансовый 3 7" xfId="1903" xr:uid="{00000000-0005-0000-0000-000043070000}"/>
    <cellStyle name="Финансовый 3 8" xfId="82" xr:uid="{00000000-0005-0000-0000-000044070000}"/>
    <cellStyle name="Финансовый 4" xfId="1848" xr:uid="{00000000-0005-0000-0000-000045070000}"/>
    <cellStyle name="Финансовый 4 2" xfId="1849" xr:uid="{00000000-0005-0000-0000-000046070000}"/>
    <cellStyle name="Финансовый 4 3" xfId="1850" xr:uid="{00000000-0005-0000-0000-000047070000}"/>
    <cellStyle name="Финансовый 4 4" xfId="1851" xr:uid="{00000000-0005-0000-0000-000048070000}"/>
    <cellStyle name="Финансовый 5" xfId="1852" xr:uid="{00000000-0005-0000-0000-000049070000}"/>
    <cellStyle name="Финансовый 5 2" xfId="1853" xr:uid="{00000000-0005-0000-0000-00004A070000}"/>
    <cellStyle name="Финансовый 5 2 2" xfId="1854" xr:uid="{00000000-0005-0000-0000-00004B070000}"/>
    <cellStyle name="Финансовый 5 3" xfId="1855" xr:uid="{00000000-0005-0000-0000-00004C070000}"/>
    <cellStyle name="Финансовый 5 4" xfId="1856" xr:uid="{00000000-0005-0000-0000-00004D070000}"/>
    <cellStyle name="Финансовый 6" xfId="1857" xr:uid="{00000000-0005-0000-0000-00004E070000}"/>
    <cellStyle name="Финансовый 6 2" xfId="1858" xr:uid="{00000000-0005-0000-0000-00004F070000}"/>
    <cellStyle name="Финансовый 6 3" xfId="1859" xr:uid="{00000000-0005-0000-0000-000050070000}"/>
    <cellStyle name="Финансовый 6 4" xfId="1860" xr:uid="{00000000-0005-0000-0000-000051070000}"/>
    <cellStyle name="Финансовый 7" xfId="1861" xr:uid="{00000000-0005-0000-0000-000052070000}"/>
    <cellStyle name="Финансовый 7 2" xfId="1862" xr:uid="{00000000-0005-0000-0000-000053070000}"/>
    <cellStyle name="Финансовый 7 3" xfId="1863" xr:uid="{00000000-0005-0000-0000-000054070000}"/>
    <cellStyle name="Финансовый 7 4" xfId="1864" xr:uid="{00000000-0005-0000-0000-000055070000}"/>
    <cellStyle name="Финансовый 8" xfId="1865" xr:uid="{00000000-0005-0000-0000-000056070000}"/>
    <cellStyle name="Финансовый 8 2" xfId="1866" xr:uid="{00000000-0005-0000-0000-000057070000}"/>
    <cellStyle name="Финансовый 8 3" xfId="1867" xr:uid="{00000000-0005-0000-0000-000058070000}"/>
    <cellStyle name="Финансовый 8 4" xfId="1868" xr:uid="{00000000-0005-0000-0000-000059070000}"/>
    <cellStyle name="Финансовый 9" xfId="1869" xr:uid="{00000000-0005-0000-0000-00005A070000}"/>
    <cellStyle name="Финансовый 9 2" xfId="1870" xr:uid="{00000000-0005-0000-0000-00005B070000}"/>
    <cellStyle name="Финансовый 9 3" xfId="1871" xr:uid="{00000000-0005-0000-0000-00005C070000}"/>
    <cellStyle name="Финансовый 9 4" xfId="1872" xr:uid="{00000000-0005-0000-0000-00005D070000}"/>
    <cellStyle name="Хороший 2" xfId="60" xr:uid="{00000000-0005-0000-0000-00005E070000}"/>
    <cellStyle name="Хороший 2 2" xfId="1873" xr:uid="{00000000-0005-0000-0000-00005F070000}"/>
    <cellStyle name="Хороший 3" xfId="1874" xr:uid="{00000000-0005-0000-0000-000060070000}"/>
    <cellStyle name="Хороший 3 2" xfId="1875" xr:uid="{00000000-0005-0000-0000-000061070000}"/>
    <cellStyle name="Хороший 4" xfId="1876" xr:uid="{00000000-0005-0000-0000-000062070000}"/>
    <cellStyle name="Хороший 4 2" xfId="1877" xr:uid="{00000000-0005-0000-0000-000063070000}"/>
    <cellStyle name="㼿㼿" xfId="1878" xr:uid="{00000000-0005-0000-0000-000064070000}"/>
    <cellStyle name="㼿㼿?" xfId="1879" xr:uid="{00000000-0005-0000-0000-000065070000}"/>
    <cellStyle name="㼿㼿_Укрупненный р расчет _1" xfId="1880" xr:uid="{00000000-0005-0000-0000-000066070000}"/>
    <cellStyle name="㼿㼿㼿" xfId="1881" xr:uid="{00000000-0005-0000-0000-000067070000}"/>
    <cellStyle name="㼿㼿㼿?" xfId="1882" xr:uid="{00000000-0005-0000-0000-000068070000}"/>
    <cellStyle name="㼿㼿㼿_Укрупненный расчет  Волод._1" xfId="1883" xr:uid="{00000000-0005-0000-0000-000069070000}"/>
    <cellStyle name="㼿㼿㼿㼿" xfId="1884" xr:uid="{00000000-0005-0000-0000-00006A070000}"/>
    <cellStyle name="㼿㼿㼿㼿?" xfId="1885" xr:uid="{00000000-0005-0000-0000-00006B070000}"/>
    <cellStyle name="㼿㼿㼿㼿_Укрупненный р расчет _2" xfId="1886" xr:uid="{00000000-0005-0000-0000-00006C070000}"/>
    <cellStyle name="㼿㼿㼿㼿㼿" xfId="1887" xr:uid="{00000000-0005-0000-0000-00006D070000}"/>
    <cellStyle name="㼿㼿㼿㼿㼿?" xfId="1888" xr:uid="{00000000-0005-0000-0000-00006E070000}"/>
    <cellStyle name="㼿㼿㼿㼿㼿_Укрупненный р расчет _5" xfId="1889" xr:uid="{00000000-0005-0000-0000-00006F070000}"/>
    <cellStyle name="㼿㼿㼿㼿㼿㼿?" xfId="1890" xr:uid="{00000000-0005-0000-0000-000070070000}"/>
    <cellStyle name="㼿㼿㼿㼿㼿㼿㼿㼿" xfId="1891" xr:uid="{00000000-0005-0000-0000-000071070000}"/>
    <cellStyle name="㼿㼿㼿㼿㼿㼿㼿㼿㼿" xfId="1892" xr:uid="{00000000-0005-0000-0000-000072070000}"/>
    <cellStyle name="㼿㼿㼿㼿㼿㼿㼿㼿㼿㼿" xfId="1893" xr:uid="{00000000-0005-0000-0000-0000730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017-4A93-88E0-0B078C8EA55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017-4A93-88E0-0B078C8EA557}"/>
            </c:ext>
          </c:extLst>
        </c:ser>
        <c:dLbls>
          <c:showLegendKey val="0"/>
          <c:showVal val="0"/>
          <c:showCatName val="0"/>
          <c:showSerName val="0"/>
          <c:showPercent val="0"/>
          <c:showBubbleSize val="0"/>
        </c:dLbls>
        <c:smooth val="0"/>
        <c:axId val="92146688"/>
        <c:axId val="106871040"/>
      </c:lineChart>
      <c:catAx>
        <c:axId val="92146688"/>
        <c:scaling>
          <c:orientation val="minMax"/>
        </c:scaling>
        <c:delete val="0"/>
        <c:axPos val="b"/>
        <c:numFmt formatCode="General" sourceLinked="1"/>
        <c:majorTickMark val="out"/>
        <c:minorTickMark val="none"/>
        <c:tickLblPos val="nextTo"/>
        <c:crossAx val="106871040"/>
        <c:crosses val="autoZero"/>
        <c:auto val="1"/>
        <c:lblAlgn val="ctr"/>
        <c:lblOffset val="100"/>
        <c:noMultiLvlLbl val="0"/>
      </c:catAx>
      <c:valAx>
        <c:axId val="1068710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21466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5" Type="http://schemas.openxmlformats.org/officeDocument/2006/relationships/printerSettings" Target="../printerSettings/printerSettings56.bin"/><Relationship Id="rId4" Type="http://schemas.openxmlformats.org/officeDocument/2006/relationships/printerSettings" Target="../printerSettings/printerSettings5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drawing" Target="../drawings/drawing1.x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55"/>
  <sheetViews>
    <sheetView view="pageBreakPreview" topLeftCell="A10" zoomScale="85" zoomScaleSheetLayoutView="85" workbookViewId="0">
      <selection activeCell="E15" sqref="E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68</v>
      </c>
    </row>
    <row r="2" spans="1:22" s="9" customFormat="1" ht="18.75" customHeight="1" x14ac:dyDescent="0.3">
      <c r="A2" s="15"/>
      <c r="C2" s="13" t="s">
        <v>10</v>
      </c>
    </row>
    <row r="3" spans="1:22" s="9" customFormat="1" ht="18.75" x14ac:dyDescent="0.3">
      <c r="A3" s="14"/>
      <c r="C3" s="13" t="s">
        <v>67</v>
      </c>
    </row>
    <row r="4" spans="1:22" s="9" customFormat="1" ht="18.75" x14ac:dyDescent="0.3">
      <c r="A4" s="14"/>
      <c r="H4" s="13"/>
    </row>
    <row r="5" spans="1:22" s="9" customFormat="1" ht="15.75" x14ac:dyDescent="0.25">
      <c r="A5" s="202" t="s">
        <v>547</v>
      </c>
      <c r="B5" s="202"/>
      <c r="C5" s="202"/>
      <c r="D5" s="105"/>
      <c r="E5" s="105"/>
      <c r="F5" s="105"/>
      <c r="G5" s="105"/>
      <c r="H5" s="105"/>
      <c r="I5" s="105"/>
      <c r="J5" s="105"/>
    </row>
    <row r="6" spans="1:22" s="9" customFormat="1" ht="18.75" x14ac:dyDescent="0.3">
      <c r="A6" s="14"/>
      <c r="H6" s="13"/>
    </row>
    <row r="7" spans="1:22" s="9" customFormat="1" ht="18.75" x14ac:dyDescent="0.2">
      <c r="A7" s="206" t="s">
        <v>9</v>
      </c>
      <c r="B7" s="206"/>
      <c r="C7" s="206"/>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7" t="s">
        <v>545</v>
      </c>
      <c r="B9" s="207"/>
      <c r="C9" s="207"/>
      <c r="D9" s="8"/>
      <c r="E9" s="8"/>
      <c r="F9" s="8"/>
      <c r="G9" s="8"/>
      <c r="H9" s="8"/>
      <c r="I9" s="11"/>
      <c r="J9" s="11"/>
      <c r="K9" s="11"/>
      <c r="L9" s="11"/>
      <c r="M9" s="11"/>
      <c r="N9" s="11"/>
      <c r="O9" s="11"/>
      <c r="P9" s="11"/>
      <c r="Q9" s="11"/>
      <c r="R9" s="11"/>
      <c r="S9" s="11"/>
      <c r="T9" s="11"/>
      <c r="U9" s="11"/>
      <c r="V9" s="11"/>
    </row>
    <row r="10" spans="1:22" s="9" customFormat="1" ht="18.75" x14ac:dyDescent="0.2">
      <c r="A10" s="203" t="s">
        <v>8</v>
      </c>
      <c r="B10" s="203"/>
      <c r="C10" s="203"/>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8" t="s">
        <v>555</v>
      </c>
      <c r="B12" s="209"/>
      <c r="C12" s="209"/>
      <c r="D12" s="8"/>
      <c r="E12" s="8"/>
      <c r="F12" s="8"/>
      <c r="G12" s="8"/>
      <c r="H12" s="8"/>
      <c r="I12" s="11"/>
      <c r="J12" s="11"/>
      <c r="K12" s="11"/>
      <c r="L12" s="11"/>
      <c r="M12" s="11"/>
      <c r="N12" s="11"/>
      <c r="O12" s="11"/>
      <c r="P12" s="11"/>
      <c r="Q12" s="11"/>
      <c r="R12" s="11"/>
      <c r="S12" s="11"/>
      <c r="T12" s="11"/>
      <c r="U12" s="11"/>
      <c r="V12" s="11"/>
    </row>
    <row r="13" spans="1:22" s="9" customFormat="1" ht="18.75" x14ac:dyDescent="0.2">
      <c r="A13" s="210" t="s">
        <v>7</v>
      </c>
      <c r="B13" s="210"/>
      <c r="C13" s="210"/>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113"/>
      <c r="B14" s="113"/>
      <c r="C14" s="113"/>
      <c r="D14" s="4"/>
      <c r="E14" s="4"/>
      <c r="F14" s="4"/>
      <c r="G14" s="4"/>
      <c r="H14" s="4"/>
      <c r="I14" s="4"/>
      <c r="J14" s="4"/>
      <c r="K14" s="4"/>
      <c r="L14" s="4"/>
      <c r="M14" s="4"/>
      <c r="N14" s="4"/>
      <c r="O14" s="4"/>
      <c r="P14" s="4"/>
      <c r="Q14" s="4"/>
      <c r="R14" s="4"/>
      <c r="S14" s="4"/>
      <c r="T14" s="4"/>
      <c r="U14" s="4"/>
      <c r="V14" s="4"/>
    </row>
    <row r="15" spans="1:22" s="3" customFormat="1" ht="26.25" customHeight="1" x14ac:dyDescent="0.2">
      <c r="A15" s="211" t="s">
        <v>575</v>
      </c>
      <c r="B15" s="212"/>
      <c r="C15" s="212"/>
      <c r="D15" s="8"/>
      <c r="E15" s="8"/>
      <c r="F15" s="8"/>
      <c r="G15" s="8"/>
      <c r="H15" s="8"/>
      <c r="I15" s="8"/>
      <c r="J15" s="8"/>
      <c r="K15" s="8"/>
      <c r="L15" s="8"/>
      <c r="M15" s="8"/>
      <c r="N15" s="8"/>
      <c r="O15" s="8"/>
      <c r="P15" s="8"/>
      <c r="Q15" s="8"/>
      <c r="R15" s="8"/>
      <c r="S15" s="8"/>
      <c r="T15" s="8"/>
      <c r="U15" s="8"/>
      <c r="V15" s="8"/>
    </row>
    <row r="16" spans="1:22" s="3" customFormat="1" ht="15" customHeight="1" x14ac:dyDescent="0.2">
      <c r="A16" s="203" t="s">
        <v>6</v>
      </c>
      <c r="B16" s="203"/>
      <c r="C16" s="20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4" t="s">
        <v>515</v>
      </c>
      <c r="B18" s="205"/>
      <c r="C18" s="20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1" t="s">
        <v>5</v>
      </c>
      <c r="B20" s="28" t="s">
        <v>66</v>
      </c>
      <c r="C20" s="27" t="s">
        <v>65</v>
      </c>
      <c r="D20" s="6"/>
      <c r="E20" s="6"/>
      <c r="F20" s="6"/>
      <c r="G20" s="6"/>
      <c r="H20" s="6"/>
      <c r="I20" s="4"/>
      <c r="J20" s="4"/>
      <c r="K20" s="4"/>
      <c r="L20" s="4"/>
      <c r="M20" s="4"/>
      <c r="N20" s="4"/>
      <c r="O20" s="4"/>
      <c r="P20" s="4"/>
      <c r="Q20" s="4"/>
      <c r="R20" s="4"/>
      <c r="S20" s="4"/>
    </row>
    <row r="21" spans="1:22" s="3" customFormat="1" ht="16.5" customHeight="1" x14ac:dyDescent="0.2">
      <c r="A21" s="27">
        <v>1</v>
      </c>
      <c r="B21" s="28">
        <v>2</v>
      </c>
      <c r="C21" s="27">
        <v>3</v>
      </c>
      <c r="D21" s="6"/>
      <c r="E21" s="6"/>
      <c r="F21" s="6"/>
      <c r="G21" s="6"/>
      <c r="H21" s="6"/>
      <c r="I21" s="4"/>
      <c r="J21" s="4"/>
      <c r="K21" s="4"/>
      <c r="L21" s="4"/>
      <c r="M21" s="4"/>
      <c r="N21" s="4"/>
      <c r="O21" s="4"/>
      <c r="P21" s="4"/>
      <c r="Q21" s="4"/>
      <c r="R21" s="4"/>
      <c r="S21" s="4"/>
    </row>
    <row r="22" spans="1:22" s="3" customFormat="1" ht="39" customHeight="1" x14ac:dyDescent="0.2">
      <c r="A22" s="20" t="s">
        <v>64</v>
      </c>
      <c r="B22" s="31" t="s">
        <v>357</v>
      </c>
      <c r="C22" s="119" t="s">
        <v>563</v>
      </c>
      <c r="D22" s="6"/>
      <c r="E22" s="6"/>
      <c r="F22" s="6"/>
      <c r="G22" s="6"/>
      <c r="H22" s="6"/>
      <c r="I22" s="4"/>
      <c r="J22" s="4"/>
      <c r="K22" s="4"/>
      <c r="L22" s="4"/>
      <c r="M22" s="4"/>
      <c r="N22" s="4"/>
      <c r="O22" s="4"/>
      <c r="P22" s="4"/>
      <c r="Q22" s="4"/>
      <c r="R22" s="4"/>
      <c r="S22" s="4"/>
    </row>
    <row r="23" spans="1:22" s="3" customFormat="1" ht="62.25" customHeight="1" x14ac:dyDescent="0.2">
      <c r="A23" s="20" t="s">
        <v>63</v>
      </c>
      <c r="B23" s="26" t="s">
        <v>537</v>
      </c>
      <c r="C23" s="109" t="s">
        <v>635</v>
      </c>
      <c r="D23" s="6"/>
      <c r="E23" s="6"/>
      <c r="F23" s="6"/>
      <c r="G23" s="6"/>
      <c r="H23" s="6"/>
      <c r="I23" s="4"/>
      <c r="J23" s="4"/>
      <c r="K23" s="4"/>
      <c r="L23" s="4"/>
      <c r="M23" s="4"/>
      <c r="N23" s="4"/>
      <c r="O23" s="4"/>
      <c r="P23" s="4"/>
      <c r="Q23" s="4"/>
      <c r="R23" s="4"/>
      <c r="S23" s="4"/>
    </row>
    <row r="24" spans="1:22" s="3" customFormat="1" ht="22.5" customHeight="1" x14ac:dyDescent="0.2">
      <c r="A24" s="199"/>
      <c r="B24" s="200"/>
      <c r="C24" s="201"/>
      <c r="D24" s="6"/>
      <c r="E24" s="6"/>
      <c r="F24" s="6"/>
      <c r="G24" s="6"/>
      <c r="H24" s="6"/>
      <c r="I24" s="4"/>
      <c r="J24" s="4"/>
      <c r="K24" s="4"/>
      <c r="L24" s="4"/>
      <c r="M24" s="4"/>
      <c r="N24" s="4"/>
      <c r="O24" s="4"/>
      <c r="P24" s="4"/>
      <c r="Q24" s="4"/>
      <c r="R24" s="4"/>
      <c r="S24" s="4"/>
    </row>
    <row r="25" spans="1:22" s="23" customFormat="1" ht="58.5" customHeight="1" x14ac:dyDescent="0.2">
      <c r="A25" s="20" t="s">
        <v>62</v>
      </c>
      <c r="B25" s="30" t="s">
        <v>465</v>
      </c>
      <c r="C25" s="27" t="s">
        <v>564</v>
      </c>
      <c r="D25" s="25"/>
      <c r="E25" s="25"/>
      <c r="F25" s="25"/>
      <c r="G25" s="25"/>
      <c r="H25" s="24"/>
      <c r="I25" s="24"/>
      <c r="J25" s="24"/>
      <c r="K25" s="24"/>
      <c r="L25" s="24"/>
      <c r="M25" s="24"/>
      <c r="N25" s="24"/>
      <c r="O25" s="24"/>
      <c r="P25" s="24"/>
      <c r="Q25" s="24"/>
      <c r="R25" s="24"/>
    </row>
    <row r="26" spans="1:22" s="23" customFormat="1" ht="42.75" customHeight="1" x14ac:dyDescent="0.2">
      <c r="A26" s="20" t="s">
        <v>61</v>
      </c>
      <c r="B26" s="30" t="s">
        <v>74</v>
      </c>
      <c r="C26" s="27" t="s">
        <v>546</v>
      </c>
      <c r="D26" s="25"/>
      <c r="E26" s="25"/>
      <c r="F26" s="25"/>
      <c r="G26" s="25"/>
      <c r="H26" s="24"/>
      <c r="I26" s="24"/>
      <c r="J26" s="24"/>
      <c r="K26" s="24"/>
      <c r="L26" s="24"/>
      <c r="M26" s="24"/>
      <c r="N26" s="24"/>
      <c r="O26" s="24"/>
      <c r="P26" s="24"/>
      <c r="Q26" s="24"/>
      <c r="R26" s="24"/>
    </row>
    <row r="27" spans="1:22" s="23" customFormat="1" ht="51.75" customHeight="1" x14ac:dyDescent="0.2">
      <c r="A27" s="20" t="s">
        <v>59</v>
      </c>
      <c r="B27" s="30" t="s">
        <v>73</v>
      </c>
      <c r="C27" s="109" t="s">
        <v>550</v>
      </c>
      <c r="D27" s="25"/>
      <c r="E27" s="25"/>
      <c r="F27" s="25"/>
      <c r="G27" s="25"/>
      <c r="H27" s="24"/>
      <c r="I27" s="24"/>
      <c r="J27" s="24"/>
      <c r="K27" s="24"/>
      <c r="L27" s="24"/>
      <c r="M27" s="24"/>
      <c r="N27" s="24"/>
      <c r="O27" s="24"/>
      <c r="P27" s="24"/>
      <c r="Q27" s="24"/>
      <c r="R27" s="24"/>
    </row>
    <row r="28" spans="1:22" s="23" customFormat="1" ht="42.75" customHeight="1" x14ac:dyDescent="0.2">
      <c r="A28" s="20" t="s">
        <v>58</v>
      </c>
      <c r="B28" s="30" t="s">
        <v>466</v>
      </c>
      <c r="C28" s="27" t="s">
        <v>533</v>
      </c>
      <c r="D28" s="25"/>
      <c r="E28" s="25"/>
      <c r="F28" s="25"/>
      <c r="G28" s="25"/>
      <c r="H28" s="24"/>
      <c r="I28" s="24"/>
      <c r="J28" s="24"/>
      <c r="K28" s="24"/>
      <c r="L28" s="24"/>
      <c r="M28" s="24"/>
      <c r="N28" s="24"/>
      <c r="O28" s="24"/>
      <c r="P28" s="24"/>
      <c r="Q28" s="24"/>
      <c r="R28" s="24"/>
    </row>
    <row r="29" spans="1:22" s="23" customFormat="1" ht="51.75" customHeight="1" x14ac:dyDescent="0.2">
      <c r="A29" s="20" t="s">
        <v>56</v>
      </c>
      <c r="B29" s="30" t="s">
        <v>467</v>
      </c>
      <c r="C29" s="27" t="s">
        <v>533</v>
      </c>
      <c r="D29" s="25"/>
      <c r="E29" s="25"/>
      <c r="F29" s="25"/>
      <c r="G29" s="25"/>
      <c r="H29" s="24"/>
      <c r="I29" s="24"/>
      <c r="J29" s="24"/>
      <c r="K29" s="24"/>
      <c r="L29" s="24"/>
      <c r="M29" s="24"/>
      <c r="N29" s="24"/>
      <c r="O29" s="24"/>
      <c r="P29" s="24"/>
      <c r="Q29" s="24"/>
      <c r="R29" s="24"/>
    </row>
    <row r="30" spans="1:22" s="23" customFormat="1" ht="51.75" customHeight="1" x14ac:dyDescent="0.2">
      <c r="A30" s="20" t="s">
        <v>54</v>
      </c>
      <c r="B30" s="30" t="s">
        <v>468</v>
      </c>
      <c r="C30" s="27" t="s">
        <v>533</v>
      </c>
      <c r="D30" s="25"/>
      <c r="E30" s="25"/>
      <c r="F30" s="25"/>
      <c r="G30" s="25"/>
      <c r="H30" s="24"/>
      <c r="I30" s="24"/>
      <c r="J30" s="24"/>
      <c r="K30" s="24"/>
      <c r="L30" s="24"/>
      <c r="M30" s="24"/>
      <c r="N30" s="24"/>
      <c r="O30" s="24"/>
      <c r="P30" s="24"/>
      <c r="Q30" s="24"/>
      <c r="R30" s="24"/>
    </row>
    <row r="31" spans="1:22" s="23" customFormat="1" ht="51.75" customHeight="1" x14ac:dyDescent="0.2">
      <c r="A31" s="20" t="s">
        <v>72</v>
      </c>
      <c r="B31" s="30" t="s">
        <v>469</v>
      </c>
      <c r="C31" s="27" t="s">
        <v>533</v>
      </c>
      <c r="D31" s="25"/>
      <c r="E31" s="25"/>
      <c r="F31" s="25"/>
      <c r="G31" s="25"/>
      <c r="H31" s="24"/>
      <c r="I31" s="24"/>
      <c r="J31" s="24"/>
      <c r="K31" s="24"/>
      <c r="L31" s="24"/>
      <c r="M31" s="24"/>
      <c r="N31" s="24"/>
      <c r="O31" s="24"/>
      <c r="P31" s="24"/>
      <c r="Q31" s="24"/>
      <c r="R31" s="24"/>
    </row>
    <row r="32" spans="1:22" s="23" customFormat="1" ht="51.75" customHeight="1" x14ac:dyDescent="0.2">
      <c r="A32" s="20" t="s">
        <v>70</v>
      </c>
      <c r="B32" s="30" t="s">
        <v>470</v>
      </c>
      <c r="C32" s="27" t="s">
        <v>533</v>
      </c>
      <c r="D32" s="25"/>
      <c r="E32" s="25"/>
      <c r="F32" s="25"/>
      <c r="G32" s="25"/>
      <c r="H32" s="24"/>
      <c r="I32" s="24"/>
      <c r="J32" s="24"/>
      <c r="K32" s="24"/>
      <c r="L32" s="24"/>
      <c r="M32" s="24"/>
      <c r="N32" s="24"/>
      <c r="O32" s="24"/>
      <c r="P32" s="24"/>
      <c r="Q32" s="24"/>
      <c r="R32" s="24"/>
    </row>
    <row r="33" spans="1:18" s="23" customFormat="1" ht="101.25" customHeight="1" x14ac:dyDescent="0.2">
      <c r="A33" s="20" t="s">
        <v>69</v>
      </c>
      <c r="B33" s="30" t="s">
        <v>471</v>
      </c>
      <c r="C33" s="27" t="s">
        <v>538</v>
      </c>
      <c r="D33" s="25"/>
      <c r="E33" s="25"/>
      <c r="F33" s="25"/>
      <c r="G33" s="25"/>
      <c r="H33" s="24"/>
      <c r="I33" s="24"/>
      <c r="J33" s="24"/>
      <c r="K33" s="24"/>
      <c r="L33" s="24"/>
      <c r="M33" s="24"/>
      <c r="N33" s="24"/>
      <c r="O33" s="24"/>
      <c r="P33" s="24"/>
      <c r="Q33" s="24"/>
      <c r="R33" s="24"/>
    </row>
    <row r="34" spans="1:18" ht="111" customHeight="1" x14ac:dyDescent="0.25">
      <c r="A34" s="20" t="s">
        <v>485</v>
      </c>
      <c r="B34" s="30" t="s">
        <v>472</v>
      </c>
      <c r="C34" s="27" t="s">
        <v>533</v>
      </c>
    </row>
    <row r="35" spans="1:18" ht="58.5" customHeight="1" x14ac:dyDescent="0.25">
      <c r="A35" s="20" t="s">
        <v>475</v>
      </c>
      <c r="B35" s="30" t="s">
        <v>71</v>
      </c>
      <c r="C35" s="27" t="s">
        <v>533</v>
      </c>
    </row>
    <row r="36" spans="1:18" ht="51.75" customHeight="1" x14ac:dyDescent="0.25">
      <c r="A36" s="20" t="s">
        <v>486</v>
      </c>
      <c r="B36" s="30" t="s">
        <v>473</v>
      </c>
      <c r="C36" s="27" t="s">
        <v>533</v>
      </c>
    </row>
    <row r="37" spans="1:18" ht="43.5" customHeight="1" x14ac:dyDescent="0.25">
      <c r="A37" s="20" t="s">
        <v>476</v>
      </c>
      <c r="B37" s="30" t="s">
        <v>474</v>
      </c>
      <c r="C37" s="130" t="s">
        <v>566</v>
      </c>
    </row>
    <row r="38" spans="1:18" ht="43.5" customHeight="1" x14ac:dyDescent="0.25">
      <c r="A38" s="20" t="s">
        <v>487</v>
      </c>
      <c r="B38" s="30" t="s">
        <v>227</v>
      </c>
      <c r="C38" s="27" t="s">
        <v>533</v>
      </c>
    </row>
    <row r="39" spans="1:18" ht="23.25" customHeight="1" x14ac:dyDescent="0.25">
      <c r="A39" s="199"/>
      <c r="B39" s="200"/>
      <c r="C39" s="201"/>
    </row>
    <row r="40" spans="1:18" ht="63" x14ac:dyDescent="0.25">
      <c r="A40" s="20" t="s">
        <v>477</v>
      </c>
      <c r="B40" s="30" t="s">
        <v>528</v>
      </c>
      <c r="C40" s="129" t="s">
        <v>573</v>
      </c>
    </row>
    <row r="41" spans="1:18" ht="105.75" customHeight="1" x14ac:dyDescent="0.25">
      <c r="A41" s="20" t="s">
        <v>488</v>
      </c>
      <c r="B41" s="30" t="s">
        <v>510</v>
      </c>
      <c r="C41" s="109" t="s">
        <v>535</v>
      </c>
    </row>
    <row r="42" spans="1:18" ht="83.25" customHeight="1" x14ac:dyDescent="0.25">
      <c r="A42" s="20" t="s">
        <v>478</v>
      </c>
      <c r="B42" s="30" t="s">
        <v>525</v>
      </c>
      <c r="C42" s="109" t="s">
        <v>535</v>
      </c>
    </row>
    <row r="43" spans="1:18" ht="186" customHeight="1" x14ac:dyDescent="0.25">
      <c r="A43" s="20" t="s">
        <v>491</v>
      </c>
      <c r="B43" s="30" t="s">
        <v>492</v>
      </c>
      <c r="C43" s="27" t="s">
        <v>565</v>
      </c>
    </row>
    <row r="44" spans="1:18" ht="111" customHeight="1" x14ac:dyDescent="0.25">
      <c r="A44" s="20" t="s">
        <v>479</v>
      </c>
      <c r="B44" s="30" t="s">
        <v>516</v>
      </c>
      <c r="C44" s="109" t="s">
        <v>535</v>
      </c>
    </row>
    <row r="45" spans="1:18" ht="120" customHeight="1" x14ac:dyDescent="0.25">
      <c r="A45" s="20" t="s">
        <v>511</v>
      </c>
      <c r="B45" s="30" t="s">
        <v>517</v>
      </c>
      <c r="C45" s="27" t="s">
        <v>535</v>
      </c>
    </row>
    <row r="46" spans="1:18" ht="101.25" customHeight="1" x14ac:dyDescent="0.25">
      <c r="A46" s="20" t="s">
        <v>480</v>
      </c>
      <c r="B46" s="30" t="s">
        <v>518</v>
      </c>
      <c r="C46" s="27" t="s">
        <v>535</v>
      </c>
    </row>
    <row r="47" spans="1:18" ht="18.75" customHeight="1" x14ac:dyDescent="0.25">
      <c r="A47" s="199"/>
      <c r="B47" s="200"/>
      <c r="C47" s="201"/>
    </row>
    <row r="48" spans="1:18" ht="75.75" customHeight="1" x14ac:dyDescent="0.25">
      <c r="A48" s="20" t="s">
        <v>512</v>
      </c>
      <c r="B48" s="30" t="s">
        <v>526</v>
      </c>
      <c r="C48" s="27">
        <f>'6.2. Паспорт фин осв ввод'!AB24</f>
        <v>28.6180184</v>
      </c>
    </row>
    <row r="49" spans="1:5" ht="71.25" customHeight="1" x14ac:dyDescent="0.25">
      <c r="A49" s="20" t="s">
        <v>481</v>
      </c>
      <c r="B49" s="30" t="s">
        <v>527</v>
      </c>
      <c r="C49" s="27">
        <f>'6.2. Паспорт фин осв ввод'!AB30</f>
        <v>23.848347</v>
      </c>
    </row>
    <row r="52" spans="1:5" ht="18.75" x14ac:dyDescent="0.25">
      <c r="B52" s="197"/>
      <c r="C52" s="197"/>
      <c r="D52" s="197"/>
      <c r="E52" s="197"/>
    </row>
    <row r="53" spans="1:5" ht="18.75" x14ac:dyDescent="0.25">
      <c r="B53" s="120"/>
      <c r="C53" s="120"/>
      <c r="D53" s="121"/>
      <c r="E53" s="122"/>
    </row>
    <row r="54" spans="1:5" ht="18.75" x14ac:dyDescent="0.25">
      <c r="B54" s="120"/>
      <c r="C54" s="120"/>
      <c r="D54" s="121"/>
      <c r="E54" s="122"/>
    </row>
    <row r="55" spans="1:5" ht="18.75" x14ac:dyDescent="0.25">
      <c r="B55" s="198"/>
      <c r="C55" s="198"/>
      <c r="D55" s="198"/>
      <c r="E55" s="198"/>
    </row>
  </sheetData>
  <customSheetViews>
    <customSheetView guid="{222FB211-2350-420C-BFE4-9DA8C9194F22}" scale="84" showPageBreaks="1" fitToPage="1" printArea="1" view="pageBreakPreview" topLeftCell="A5">
      <selection activeCell="C23" sqref="C23"/>
      <pageMargins left="0.70866141732283472" right="0.70866141732283472" top="0.74803149606299213" bottom="0.74803149606299213" header="0.31496062992125984" footer="0.31496062992125984"/>
      <pageSetup paperSize="8" scale="32" orientation="portrait" r:id="rId1"/>
    </customSheetView>
    <customSheetView guid="{82706164-65D5-46C6-A482-3CEC2F6F0B86}" showPageBreaks="1" fitToPage="1" printArea="1" view="pageBreakPreview" topLeftCell="A45">
      <selection activeCell="C48" sqref="C48:C49"/>
      <pageMargins left="0.70866141732283472" right="0.70866141732283472" top="0.74803149606299213" bottom="0.74803149606299213" header="0.31496062992125984" footer="0.31496062992125984"/>
      <pageSetup paperSize="8" scale="32" orientation="portrait" r:id="rId2"/>
    </customSheetView>
    <customSheetView guid="{DE20B92D-B76C-4570-8CA1-DE4EE8DD0822}" showPageBreaks="1" fitToPage="1" printArea="1" view="pageBreakPreview" topLeftCell="A45">
      <selection activeCell="C48" sqref="C48"/>
      <pageMargins left="0.70866141732283472" right="0.70866141732283472" top="0.74803149606299213" bottom="0.74803149606299213" header="0.31496062992125984" footer="0.31496062992125984"/>
      <pageSetup paperSize="8" scale="32" orientation="portrait" r:id="rId3"/>
    </customSheetView>
    <customSheetView guid="{B2156467-DABD-4AFC-BC18-E275263FEE82}" showPageBreaks="1" fitToPage="1" printArea="1" view="pageBreakPreview" topLeftCell="A3">
      <selection activeCell="A15" sqref="A15:C15"/>
      <pageMargins left="0.70866141732283472" right="0.70866141732283472" top="0.74803149606299213" bottom="0.74803149606299213" header="0.31496062992125984" footer="0.31496062992125984"/>
      <pageSetup paperSize="8" scale="48" orientation="portrait" r:id="rId4"/>
    </customSheetView>
  </customSheetViews>
  <mergeCells count="14">
    <mergeCell ref="A5:C5"/>
    <mergeCell ref="A16:C16"/>
    <mergeCell ref="A18:C18"/>
    <mergeCell ref="A7:C7"/>
    <mergeCell ref="A9:C9"/>
    <mergeCell ref="A10:C10"/>
    <mergeCell ref="A12:C12"/>
    <mergeCell ref="A13:C13"/>
    <mergeCell ref="A15:C15"/>
    <mergeCell ref="B52:E52"/>
    <mergeCell ref="B55:E55"/>
    <mergeCell ref="A24:C24"/>
    <mergeCell ref="A39:C39"/>
    <mergeCell ref="A47:C47"/>
  </mergeCells>
  <pageMargins left="0.70866141732283472" right="0.70866141732283472" top="0.74803149606299213" bottom="0.74803149606299213" header="0.31496062992125984" footer="0.31496062992125984"/>
  <pageSetup paperSize="9" scale="55"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9" zoomScale="85" zoomScaleNormal="85" zoomScaleSheetLayoutView="56" workbookViewId="0">
      <selection activeCell="A14" sqref="A14:U14"/>
    </sheetView>
  </sheetViews>
  <sheetFormatPr defaultColWidth="9" defaultRowHeight="11.25" x14ac:dyDescent="0.2"/>
  <cols>
    <col min="1" max="1" width="9" style="153"/>
    <col min="2" max="2" width="40.5703125" style="153" customWidth="1"/>
    <col min="3" max="3" width="15.5703125" style="153" customWidth="1"/>
    <col min="4" max="8" width="20" style="153" customWidth="1"/>
    <col min="9" max="9" width="20" style="153" hidden="1" customWidth="1"/>
    <col min="10" max="10" width="20" style="153" customWidth="1"/>
    <col min="11" max="11" width="20" style="153" hidden="1" customWidth="1"/>
    <col min="12" max="12" width="20" style="153" customWidth="1"/>
    <col min="13" max="13" width="20" style="153" hidden="1" customWidth="1"/>
    <col min="14" max="14" width="20" style="153" customWidth="1"/>
    <col min="15" max="15" width="20" style="153" hidden="1" customWidth="1"/>
    <col min="16" max="16" width="20" style="153" customWidth="1"/>
    <col min="17" max="17" width="20" style="153" hidden="1" customWidth="1"/>
    <col min="18" max="18" width="20" style="153" customWidth="1"/>
    <col min="19" max="19" width="20" style="153" hidden="1" customWidth="1"/>
    <col min="20" max="20" width="20" style="153" customWidth="1"/>
    <col min="21" max="21" width="20" style="153" hidden="1" customWidth="1"/>
    <col min="22" max="22" width="20" style="153" customWidth="1"/>
    <col min="23" max="23" width="20" style="153" hidden="1" customWidth="1"/>
    <col min="24" max="24" width="20" style="153" customWidth="1"/>
    <col min="25" max="25" width="20" style="153" hidden="1" customWidth="1"/>
    <col min="26" max="26" width="20" style="153" customWidth="1"/>
    <col min="27" max="27" width="20" style="153" hidden="1" customWidth="1"/>
    <col min="28" max="29" width="20" style="153" customWidth="1"/>
    <col min="30" max="16384" width="9" style="156"/>
  </cols>
  <sheetData>
    <row r="1" spans="1:29" ht="15.95" customHeight="1" x14ac:dyDescent="0.25">
      <c r="C1" s="154" t="s">
        <v>592</v>
      </c>
      <c r="AC1" s="155" t="s">
        <v>68</v>
      </c>
    </row>
    <row r="2" spans="1:29" ht="15.95" customHeight="1" x14ac:dyDescent="0.25">
      <c r="C2" s="154" t="s">
        <v>592</v>
      </c>
      <c r="AC2" s="155" t="s">
        <v>10</v>
      </c>
    </row>
    <row r="3" spans="1:29" ht="15.95" customHeight="1" x14ac:dyDescent="0.25">
      <c r="C3" s="154" t="s">
        <v>592</v>
      </c>
      <c r="AC3" s="155" t="s">
        <v>67</v>
      </c>
    </row>
    <row r="4" spans="1:29" ht="15.95" customHeight="1" x14ac:dyDescent="0.25">
      <c r="A4" s="300" t="s">
        <v>547</v>
      </c>
      <c r="B4" s="300"/>
      <c r="C4" s="300"/>
      <c r="D4" s="300"/>
      <c r="E4" s="300"/>
      <c r="F4" s="300"/>
      <c r="G4" s="300"/>
      <c r="H4" s="300"/>
      <c r="I4" s="300"/>
      <c r="J4" s="300"/>
      <c r="K4" s="300"/>
      <c r="L4" s="300"/>
      <c r="M4" s="300"/>
      <c r="N4" s="300"/>
      <c r="O4" s="300"/>
      <c r="P4" s="300"/>
      <c r="Q4" s="300"/>
      <c r="R4" s="300"/>
      <c r="S4" s="300"/>
      <c r="T4" s="300"/>
      <c r="U4" s="300"/>
    </row>
    <row r="5" spans="1:29" ht="15.95" customHeight="1" x14ac:dyDescent="0.2"/>
    <row r="6" spans="1:29" ht="18.95" customHeight="1" x14ac:dyDescent="0.3">
      <c r="A6" s="304" t="s">
        <v>593</v>
      </c>
      <c r="B6" s="304"/>
      <c r="C6" s="304"/>
      <c r="D6" s="304"/>
      <c r="E6" s="304"/>
      <c r="F6" s="304"/>
      <c r="G6" s="304"/>
      <c r="H6" s="304"/>
      <c r="I6" s="304"/>
      <c r="J6" s="304"/>
      <c r="K6" s="304"/>
      <c r="L6" s="304"/>
      <c r="M6" s="304"/>
      <c r="N6" s="304"/>
      <c r="O6" s="304"/>
      <c r="P6" s="304"/>
      <c r="Q6" s="304"/>
      <c r="R6" s="304"/>
      <c r="S6" s="304"/>
      <c r="T6" s="304"/>
      <c r="U6" s="304"/>
    </row>
    <row r="7" spans="1:29" ht="15.95" customHeight="1" x14ac:dyDescent="0.2"/>
    <row r="8" spans="1:29" ht="15.95" customHeight="1" x14ac:dyDescent="0.25">
      <c r="A8" s="300" t="s">
        <v>545</v>
      </c>
      <c r="B8" s="300"/>
      <c r="C8" s="300"/>
      <c r="D8" s="300"/>
      <c r="E8" s="300"/>
      <c r="F8" s="300"/>
      <c r="G8" s="300"/>
      <c r="H8" s="300"/>
      <c r="I8" s="300"/>
      <c r="J8" s="300"/>
      <c r="K8" s="300"/>
      <c r="L8" s="300"/>
      <c r="M8" s="300"/>
      <c r="N8" s="300"/>
      <c r="O8" s="300"/>
      <c r="P8" s="300"/>
      <c r="Q8" s="300"/>
      <c r="R8" s="300"/>
      <c r="S8" s="300"/>
      <c r="T8" s="300"/>
      <c r="U8" s="300"/>
    </row>
    <row r="9" spans="1:29" ht="15.95" customHeight="1" x14ac:dyDescent="0.25">
      <c r="A9" s="301" t="s">
        <v>8</v>
      </c>
      <c r="B9" s="301"/>
      <c r="C9" s="301"/>
      <c r="D9" s="301"/>
      <c r="E9" s="301"/>
      <c r="F9" s="301"/>
      <c r="G9" s="301"/>
      <c r="H9" s="301"/>
      <c r="I9" s="301"/>
      <c r="J9" s="301"/>
      <c r="K9" s="301"/>
      <c r="L9" s="301"/>
      <c r="M9" s="301"/>
      <c r="N9" s="301"/>
      <c r="O9" s="301"/>
      <c r="P9" s="301"/>
      <c r="Q9" s="301"/>
      <c r="R9" s="301"/>
      <c r="S9" s="301"/>
      <c r="T9" s="301"/>
      <c r="U9" s="301"/>
    </row>
    <row r="10" spans="1:29" ht="15.95" customHeight="1" x14ac:dyDescent="0.2"/>
    <row r="11" spans="1:29" ht="15.95" customHeight="1" x14ac:dyDescent="0.25">
      <c r="A11" s="300" t="s">
        <v>555</v>
      </c>
      <c r="B11" s="300"/>
      <c r="C11" s="300"/>
      <c r="D11" s="300"/>
      <c r="E11" s="300"/>
      <c r="F11" s="300"/>
      <c r="G11" s="300"/>
      <c r="H11" s="300"/>
      <c r="I11" s="300"/>
      <c r="J11" s="300"/>
      <c r="K11" s="300"/>
      <c r="L11" s="300"/>
      <c r="M11" s="300"/>
      <c r="N11" s="300"/>
      <c r="O11" s="300"/>
      <c r="P11" s="300"/>
      <c r="Q11" s="300"/>
      <c r="R11" s="300"/>
      <c r="S11" s="300"/>
      <c r="T11" s="300"/>
      <c r="U11" s="300"/>
    </row>
    <row r="12" spans="1:29" ht="15.95" customHeight="1" x14ac:dyDescent="0.25">
      <c r="A12" s="301" t="s">
        <v>7</v>
      </c>
      <c r="B12" s="301"/>
      <c r="C12" s="301"/>
      <c r="D12" s="301"/>
      <c r="E12" s="301"/>
      <c r="F12" s="301"/>
      <c r="G12" s="301"/>
      <c r="H12" s="301"/>
      <c r="I12" s="301"/>
      <c r="J12" s="301"/>
      <c r="K12" s="301"/>
      <c r="L12" s="301"/>
      <c r="M12" s="301"/>
      <c r="N12" s="301"/>
      <c r="O12" s="301"/>
      <c r="P12" s="301"/>
      <c r="Q12" s="301"/>
      <c r="R12" s="301"/>
      <c r="S12" s="301"/>
      <c r="T12" s="301"/>
      <c r="U12" s="301"/>
    </row>
    <row r="13" spans="1:29" ht="15.95" customHeight="1" x14ac:dyDescent="0.2"/>
    <row r="14" spans="1:29" ht="33" customHeight="1" x14ac:dyDescent="0.25">
      <c r="A14" s="302" t="s">
        <v>575</v>
      </c>
      <c r="B14" s="302"/>
      <c r="C14" s="302"/>
      <c r="D14" s="302"/>
      <c r="E14" s="302"/>
      <c r="F14" s="302"/>
      <c r="G14" s="302"/>
      <c r="H14" s="302"/>
      <c r="I14" s="302"/>
      <c r="J14" s="302"/>
      <c r="K14" s="302"/>
      <c r="L14" s="302"/>
      <c r="M14" s="302"/>
      <c r="N14" s="302"/>
      <c r="O14" s="302"/>
      <c r="P14" s="302"/>
      <c r="Q14" s="302"/>
      <c r="R14" s="302"/>
      <c r="S14" s="302"/>
      <c r="T14" s="302"/>
      <c r="U14" s="302"/>
    </row>
    <row r="15" spans="1:29" ht="17.25" customHeight="1" x14ac:dyDescent="0.25">
      <c r="A15" s="301" t="s">
        <v>6</v>
      </c>
      <c r="B15" s="301"/>
      <c r="C15" s="301"/>
      <c r="D15" s="301"/>
      <c r="E15" s="301"/>
      <c r="F15" s="301"/>
      <c r="G15" s="301"/>
      <c r="H15" s="301"/>
      <c r="I15" s="301"/>
      <c r="J15" s="301"/>
      <c r="K15" s="301"/>
      <c r="L15" s="301"/>
      <c r="M15" s="301"/>
      <c r="N15" s="301"/>
      <c r="O15" s="301"/>
      <c r="P15" s="301"/>
      <c r="Q15" s="301"/>
      <c r="R15" s="301"/>
      <c r="S15" s="301"/>
      <c r="T15" s="301"/>
      <c r="U15" s="301"/>
    </row>
    <row r="16" spans="1:29" ht="14.25" customHeight="1" x14ac:dyDescent="0.2"/>
    <row r="17" spans="1:29" ht="27" customHeight="1" x14ac:dyDescent="0.2">
      <c r="C17" s="157"/>
    </row>
    <row r="18" spans="1:29" ht="18.95" customHeight="1" x14ac:dyDescent="0.3">
      <c r="A18" s="303" t="s">
        <v>500</v>
      </c>
      <c r="B18" s="303"/>
      <c r="C18" s="303"/>
      <c r="D18" s="303"/>
      <c r="E18" s="303"/>
      <c r="F18" s="303"/>
      <c r="G18" s="303"/>
      <c r="H18" s="303"/>
      <c r="I18" s="303"/>
      <c r="J18" s="303"/>
      <c r="K18" s="303"/>
      <c r="L18" s="303"/>
      <c r="M18" s="303"/>
      <c r="N18" s="303"/>
      <c r="O18" s="303"/>
      <c r="P18" s="303"/>
      <c r="Q18" s="303"/>
      <c r="R18" s="303"/>
      <c r="S18" s="303"/>
      <c r="T18" s="303"/>
      <c r="U18" s="303"/>
    </row>
    <row r="19" spans="1:29" ht="11.1" customHeight="1" x14ac:dyDescent="0.2"/>
    <row r="20" spans="1:29" ht="15" customHeight="1" x14ac:dyDescent="0.2">
      <c r="A20" s="306" t="s">
        <v>185</v>
      </c>
      <c r="B20" s="306" t="s">
        <v>184</v>
      </c>
      <c r="C20" s="306" t="s">
        <v>183</v>
      </c>
      <c r="D20" s="306"/>
      <c r="E20" s="306" t="s">
        <v>182</v>
      </c>
      <c r="F20" s="306"/>
      <c r="G20" s="306" t="s">
        <v>594</v>
      </c>
      <c r="H20" s="305" t="s">
        <v>542</v>
      </c>
      <c r="I20" s="305"/>
      <c r="J20" s="305"/>
      <c r="K20" s="305"/>
      <c r="L20" s="305" t="s">
        <v>543</v>
      </c>
      <c r="M20" s="305"/>
      <c r="N20" s="305"/>
      <c r="O20" s="305"/>
      <c r="P20" s="305" t="s">
        <v>544</v>
      </c>
      <c r="Q20" s="305"/>
      <c r="R20" s="305"/>
      <c r="S20" s="305"/>
      <c r="T20" s="305" t="s">
        <v>595</v>
      </c>
      <c r="U20" s="305"/>
      <c r="V20" s="305"/>
      <c r="W20" s="305"/>
      <c r="X20" s="305" t="s">
        <v>596</v>
      </c>
      <c r="Y20" s="305"/>
      <c r="Z20" s="305"/>
      <c r="AA20" s="305"/>
      <c r="AB20" s="306" t="s">
        <v>181</v>
      </c>
      <c r="AC20" s="306"/>
    </row>
    <row r="21" spans="1:29" ht="15" customHeight="1" x14ac:dyDescent="0.2">
      <c r="A21" s="309"/>
      <c r="B21" s="309"/>
      <c r="C21" s="307"/>
      <c r="D21" s="308"/>
      <c r="E21" s="307"/>
      <c r="F21" s="308"/>
      <c r="G21" s="309"/>
      <c r="H21" s="305" t="s">
        <v>2</v>
      </c>
      <c r="I21" s="305"/>
      <c r="J21" s="305" t="s">
        <v>180</v>
      </c>
      <c r="K21" s="305"/>
      <c r="L21" s="305" t="s">
        <v>2</v>
      </c>
      <c r="M21" s="305"/>
      <c r="N21" s="305" t="s">
        <v>180</v>
      </c>
      <c r="O21" s="305"/>
      <c r="P21" s="305" t="s">
        <v>2</v>
      </c>
      <c r="Q21" s="305"/>
      <c r="R21" s="305" t="s">
        <v>180</v>
      </c>
      <c r="S21" s="305"/>
      <c r="T21" s="305" t="s">
        <v>2</v>
      </c>
      <c r="U21" s="305"/>
      <c r="V21" s="305" t="s">
        <v>180</v>
      </c>
      <c r="W21" s="305"/>
      <c r="X21" s="305" t="s">
        <v>2</v>
      </c>
      <c r="Y21" s="305"/>
      <c r="Z21" s="305" t="s">
        <v>180</v>
      </c>
      <c r="AA21" s="305"/>
      <c r="AB21" s="307"/>
      <c r="AC21" s="308"/>
    </row>
    <row r="22" spans="1:29" ht="30.95" customHeight="1" x14ac:dyDescent="0.2">
      <c r="A22" s="310"/>
      <c r="B22" s="310"/>
      <c r="C22" s="158" t="s">
        <v>2</v>
      </c>
      <c r="D22" s="158" t="s">
        <v>180</v>
      </c>
      <c r="E22" s="158" t="s">
        <v>597</v>
      </c>
      <c r="F22" s="158" t="s">
        <v>598</v>
      </c>
      <c r="G22" s="310"/>
      <c r="H22" s="158" t="s">
        <v>482</v>
      </c>
      <c r="I22" s="158" t="s">
        <v>483</v>
      </c>
      <c r="J22" s="158" t="s">
        <v>482</v>
      </c>
      <c r="K22" s="158" t="s">
        <v>483</v>
      </c>
      <c r="L22" s="158" t="s">
        <v>482</v>
      </c>
      <c r="M22" s="158" t="s">
        <v>483</v>
      </c>
      <c r="N22" s="158" t="s">
        <v>482</v>
      </c>
      <c r="O22" s="158" t="s">
        <v>483</v>
      </c>
      <c r="P22" s="158" t="s">
        <v>482</v>
      </c>
      <c r="Q22" s="158" t="s">
        <v>483</v>
      </c>
      <c r="R22" s="158" t="s">
        <v>482</v>
      </c>
      <c r="S22" s="158" t="s">
        <v>483</v>
      </c>
      <c r="T22" s="158" t="s">
        <v>482</v>
      </c>
      <c r="U22" s="158" t="s">
        <v>483</v>
      </c>
      <c r="V22" s="158" t="s">
        <v>482</v>
      </c>
      <c r="W22" s="158" t="s">
        <v>483</v>
      </c>
      <c r="X22" s="158" t="s">
        <v>482</v>
      </c>
      <c r="Y22" s="158" t="s">
        <v>483</v>
      </c>
      <c r="Z22" s="158" t="s">
        <v>482</v>
      </c>
      <c r="AA22" s="158" t="s">
        <v>483</v>
      </c>
      <c r="AB22" s="158" t="s">
        <v>2</v>
      </c>
      <c r="AC22" s="158" t="s">
        <v>180</v>
      </c>
    </row>
    <row r="23" spans="1:29" ht="15" customHeight="1" x14ac:dyDescent="0.25">
      <c r="A23" s="159" t="s">
        <v>64</v>
      </c>
      <c r="B23" s="159" t="s">
        <v>63</v>
      </c>
      <c r="C23" s="159" t="s">
        <v>62</v>
      </c>
      <c r="D23" s="159" t="s">
        <v>61</v>
      </c>
      <c r="E23" s="159" t="s">
        <v>59</v>
      </c>
      <c r="F23" s="159" t="s">
        <v>58</v>
      </c>
      <c r="G23" s="159" t="s">
        <v>56</v>
      </c>
      <c r="H23" s="159" t="s">
        <v>54</v>
      </c>
      <c r="I23" s="159" t="s">
        <v>72</v>
      </c>
      <c r="J23" s="159" t="s">
        <v>70</v>
      </c>
      <c r="K23" s="159" t="s">
        <v>69</v>
      </c>
      <c r="L23" s="159" t="s">
        <v>485</v>
      </c>
      <c r="M23" s="159" t="s">
        <v>475</v>
      </c>
      <c r="N23" s="159" t="s">
        <v>486</v>
      </c>
      <c r="O23" s="159" t="s">
        <v>476</v>
      </c>
      <c r="P23" s="159" t="s">
        <v>487</v>
      </c>
      <c r="Q23" s="159" t="s">
        <v>477</v>
      </c>
      <c r="R23" s="159" t="s">
        <v>488</v>
      </c>
      <c r="S23" s="159" t="s">
        <v>478</v>
      </c>
      <c r="T23" s="159" t="s">
        <v>491</v>
      </c>
      <c r="U23" s="159" t="s">
        <v>479</v>
      </c>
      <c r="V23" s="159" t="s">
        <v>511</v>
      </c>
      <c r="W23" s="159" t="s">
        <v>480</v>
      </c>
      <c r="X23" s="159" t="s">
        <v>512</v>
      </c>
      <c r="Y23" s="159" t="s">
        <v>481</v>
      </c>
      <c r="Z23" s="159" t="s">
        <v>599</v>
      </c>
      <c r="AA23" s="159" t="s">
        <v>600</v>
      </c>
      <c r="AB23" s="159" t="s">
        <v>601</v>
      </c>
      <c r="AC23" s="159" t="s">
        <v>602</v>
      </c>
    </row>
    <row r="24" spans="1:29" s="163" customFormat="1" ht="63" customHeight="1" x14ac:dyDescent="0.2">
      <c r="A24" s="160" t="s">
        <v>64</v>
      </c>
      <c r="B24" s="161" t="s">
        <v>179</v>
      </c>
      <c r="C24" s="162">
        <f>C25+C26+C27+C28+C29</f>
        <v>30.682549999999999</v>
      </c>
      <c r="D24" s="160" t="s">
        <v>535</v>
      </c>
      <c r="E24" s="162">
        <f t="shared" ref="E24:F24" si="0">E25+E26+E27+E28+E29</f>
        <v>30.682549999999999</v>
      </c>
      <c r="F24" s="162">
        <f t="shared" si="0"/>
        <v>28.6180184</v>
      </c>
      <c r="G24" s="162">
        <f>G25+G26+G27+G28+G29</f>
        <v>2.0645315999999996</v>
      </c>
      <c r="H24" s="162">
        <f>H25+H26+H27+H28+H29</f>
        <v>0</v>
      </c>
      <c r="I24" s="162" t="s">
        <v>535</v>
      </c>
      <c r="J24" s="162" t="s">
        <v>535</v>
      </c>
      <c r="K24" s="162" t="s">
        <v>535</v>
      </c>
      <c r="L24" s="162">
        <f>L25+L26+L27+L28+L29</f>
        <v>28.6180184</v>
      </c>
      <c r="M24" s="162" t="s">
        <v>535</v>
      </c>
      <c r="N24" s="162" t="s">
        <v>535</v>
      </c>
      <c r="O24" s="162" t="s">
        <v>535</v>
      </c>
      <c r="P24" s="162">
        <f>P25+P26+P27+P28+P29</f>
        <v>0</v>
      </c>
      <c r="Q24" s="162" t="s">
        <v>535</v>
      </c>
      <c r="R24" s="162" t="s">
        <v>535</v>
      </c>
      <c r="S24" s="162" t="s">
        <v>535</v>
      </c>
      <c r="T24" s="162">
        <f>T25+T26+T27+T28+T29</f>
        <v>0</v>
      </c>
      <c r="U24" s="162" t="s">
        <v>535</v>
      </c>
      <c r="V24" s="162" t="s">
        <v>535</v>
      </c>
      <c r="W24" s="162" t="s">
        <v>535</v>
      </c>
      <c r="X24" s="162">
        <f>X25+X26+X27+X28+X29</f>
        <v>0</v>
      </c>
      <c r="Y24" s="162" t="s">
        <v>535</v>
      </c>
      <c r="Z24" s="162" t="s">
        <v>535</v>
      </c>
      <c r="AA24" s="162" t="s">
        <v>535</v>
      </c>
      <c r="AB24" s="162">
        <f>AB25+AB26+AB27+AB28+AB29</f>
        <v>28.6180184</v>
      </c>
      <c r="AC24" s="160" t="s">
        <v>535</v>
      </c>
    </row>
    <row r="25" spans="1:29" ht="15" customHeight="1" x14ac:dyDescent="0.2">
      <c r="A25" s="160" t="s">
        <v>178</v>
      </c>
      <c r="B25" s="164" t="s">
        <v>177</v>
      </c>
      <c r="C25" s="165">
        <v>0</v>
      </c>
      <c r="D25" s="158" t="s">
        <v>535</v>
      </c>
      <c r="E25" s="165" t="s">
        <v>583</v>
      </c>
      <c r="F25" s="165" t="s">
        <v>583</v>
      </c>
      <c r="G25" s="165" t="s">
        <v>583</v>
      </c>
      <c r="H25" s="165">
        <v>0</v>
      </c>
      <c r="I25" s="165" t="s">
        <v>535</v>
      </c>
      <c r="J25" s="165" t="s">
        <v>535</v>
      </c>
      <c r="K25" s="165" t="s">
        <v>535</v>
      </c>
      <c r="L25" s="165">
        <v>0</v>
      </c>
      <c r="M25" s="165" t="s">
        <v>535</v>
      </c>
      <c r="N25" s="165" t="s">
        <v>535</v>
      </c>
      <c r="O25" s="165" t="s">
        <v>535</v>
      </c>
      <c r="P25" s="165">
        <v>0</v>
      </c>
      <c r="Q25" s="165" t="s">
        <v>535</v>
      </c>
      <c r="R25" s="165" t="s">
        <v>535</v>
      </c>
      <c r="S25" s="165" t="s">
        <v>535</v>
      </c>
      <c r="T25" s="165">
        <v>0</v>
      </c>
      <c r="U25" s="165" t="s">
        <v>535</v>
      </c>
      <c r="V25" s="165" t="s">
        <v>535</v>
      </c>
      <c r="W25" s="165" t="s">
        <v>535</v>
      </c>
      <c r="X25" s="165">
        <v>0</v>
      </c>
      <c r="Y25" s="165" t="s">
        <v>535</v>
      </c>
      <c r="Z25" s="165" t="s">
        <v>535</v>
      </c>
      <c r="AA25" s="165" t="s">
        <v>535</v>
      </c>
      <c r="AB25" s="165">
        <f>H25+L25+P25+T25+X25</f>
        <v>0</v>
      </c>
      <c r="AC25" s="158" t="s">
        <v>535</v>
      </c>
    </row>
    <row r="26" spans="1:29" ht="30.95" customHeight="1" x14ac:dyDescent="0.2">
      <c r="A26" s="160" t="s">
        <v>176</v>
      </c>
      <c r="B26" s="164" t="s">
        <v>175</v>
      </c>
      <c r="C26" s="165">
        <v>0</v>
      </c>
      <c r="D26" s="158" t="s">
        <v>535</v>
      </c>
      <c r="E26" s="165" t="s">
        <v>583</v>
      </c>
      <c r="F26" s="165" t="s">
        <v>583</v>
      </c>
      <c r="G26" s="165" t="s">
        <v>583</v>
      </c>
      <c r="H26" s="165">
        <v>0</v>
      </c>
      <c r="I26" s="165" t="s">
        <v>535</v>
      </c>
      <c r="J26" s="165" t="s">
        <v>535</v>
      </c>
      <c r="K26" s="165" t="s">
        <v>535</v>
      </c>
      <c r="L26" s="165">
        <v>0</v>
      </c>
      <c r="M26" s="165" t="s">
        <v>535</v>
      </c>
      <c r="N26" s="165" t="s">
        <v>535</v>
      </c>
      <c r="O26" s="165" t="s">
        <v>535</v>
      </c>
      <c r="P26" s="165">
        <v>0</v>
      </c>
      <c r="Q26" s="165" t="s">
        <v>535</v>
      </c>
      <c r="R26" s="165" t="s">
        <v>535</v>
      </c>
      <c r="S26" s="165" t="s">
        <v>535</v>
      </c>
      <c r="T26" s="165">
        <v>0</v>
      </c>
      <c r="U26" s="165" t="s">
        <v>535</v>
      </c>
      <c r="V26" s="165" t="s">
        <v>535</v>
      </c>
      <c r="W26" s="165" t="s">
        <v>535</v>
      </c>
      <c r="X26" s="165">
        <v>0</v>
      </c>
      <c r="Y26" s="165" t="s">
        <v>535</v>
      </c>
      <c r="Z26" s="165" t="s">
        <v>535</v>
      </c>
      <c r="AA26" s="165" t="s">
        <v>535</v>
      </c>
      <c r="AB26" s="165">
        <f t="shared" ref="AB26:AB34" si="1">H26+L26+P26+T26+X26</f>
        <v>0</v>
      </c>
      <c r="AC26" s="158" t="s">
        <v>535</v>
      </c>
    </row>
    <row r="27" spans="1:29" ht="47.1" customHeight="1" x14ac:dyDescent="0.2">
      <c r="A27" s="160" t="s">
        <v>174</v>
      </c>
      <c r="B27" s="164" t="s">
        <v>440</v>
      </c>
      <c r="C27" s="165">
        <v>30.682549999999999</v>
      </c>
      <c r="D27" s="158" t="s">
        <v>535</v>
      </c>
      <c r="E27" s="165">
        <v>30.682549999999999</v>
      </c>
      <c r="F27" s="165">
        <v>28.6180184</v>
      </c>
      <c r="G27" s="165">
        <v>2.0645315999999996</v>
      </c>
      <c r="H27" s="165">
        <v>0</v>
      </c>
      <c r="I27" s="165" t="s">
        <v>535</v>
      </c>
      <c r="J27" s="165" t="s">
        <v>535</v>
      </c>
      <c r="K27" s="165" t="s">
        <v>535</v>
      </c>
      <c r="L27" s="165">
        <v>28.6180184</v>
      </c>
      <c r="M27" s="165" t="s">
        <v>535</v>
      </c>
      <c r="N27" s="165" t="s">
        <v>535</v>
      </c>
      <c r="O27" s="165" t="s">
        <v>535</v>
      </c>
      <c r="P27" s="165">
        <v>0</v>
      </c>
      <c r="Q27" s="165" t="s">
        <v>535</v>
      </c>
      <c r="R27" s="165" t="s">
        <v>535</v>
      </c>
      <c r="S27" s="165" t="s">
        <v>535</v>
      </c>
      <c r="T27" s="165">
        <v>0</v>
      </c>
      <c r="U27" s="165" t="s">
        <v>535</v>
      </c>
      <c r="V27" s="165" t="s">
        <v>535</v>
      </c>
      <c r="W27" s="165" t="s">
        <v>535</v>
      </c>
      <c r="X27" s="165">
        <v>0</v>
      </c>
      <c r="Y27" s="165" t="s">
        <v>535</v>
      </c>
      <c r="Z27" s="165" t="s">
        <v>535</v>
      </c>
      <c r="AA27" s="165" t="s">
        <v>535</v>
      </c>
      <c r="AB27" s="165">
        <f t="shared" si="1"/>
        <v>28.6180184</v>
      </c>
      <c r="AC27" s="158" t="s">
        <v>535</v>
      </c>
    </row>
    <row r="28" spans="1:29" ht="15" customHeight="1" x14ac:dyDescent="0.2">
      <c r="A28" s="160" t="s">
        <v>173</v>
      </c>
      <c r="B28" s="164" t="s">
        <v>603</v>
      </c>
      <c r="C28" s="165">
        <v>0</v>
      </c>
      <c r="D28" s="158" t="s">
        <v>535</v>
      </c>
      <c r="E28" s="165">
        <f>C28</f>
        <v>0</v>
      </c>
      <c r="F28" s="158" t="s">
        <v>583</v>
      </c>
      <c r="G28" s="165" t="s">
        <v>583</v>
      </c>
      <c r="H28" s="165">
        <v>0</v>
      </c>
      <c r="I28" s="165" t="s">
        <v>535</v>
      </c>
      <c r="J28" s="165" t="s">
        <v>535</v>
      </c>
      <c r="K28" s="165" t="s">
        <v>535</v>
      </c>
      <c r="L28" s="165">
        <v>0</v>
      </c>
      <c r="M28" s="165" t="s">
        <v>535</v>
      </c>
      <c r="N28" s="165" t="s">
        <v>535</v>
      </c>
      <c r="O28" s="165" t="s">
        <v>535</v>
      </c>
      <c r="P28" s="165">
        <v>0</v>
      </c>
      <c r="Q28" s="165" t="s">
        <v>535</v>
      </c>
      <c r="R28" s="165" t="s">
        <v>535</v>
      </c>
      <c r="S28" s="165" t="s">
        <v>535</v>
      </c>
      <c r="T28" s="165">
        <v>0</v>
      </c>
      <c r="U28" s="165" t="s">
        <v>535</v>
      </c>
      <c r="V28" s="165" t="s">
        <v>535</v>
      </c>
      <c r="W28" s="165" t="s">
        <v>535</v>
      </c>
      <c r="X28" s="165">
        <v>0</v>
      </c>
      <c r="Y28" s="165" t="s">
        <v>535</v>
      </c>
      <c r="Z28" s="165" t="s">
        <v>535</v>
      </c>
      <c r="AA28" s="165" t="s">
        <v>535</v>
      </c>
      <c r="AB28" s="165">
        <f t="shared" si="1"/>
        <v>0</v>
      </c>
      <c r="AC28" s="158" t="s">
        <v>535</v>
      </c>
    </row>
    <row r="29" spans="1:29" ht="15" customHeight="1" x14ac:dyDescent="0.2">
      <c r="A29" s="160" t="s">
        <v>172</v>
      </c>
      <c r="B29" s="164" t="s">
        <v>171</v>
      </c>
      <c r="C29" s="165">
        <v>0</v>
      </c>
      <c r="D29" s="158" t="s">
        <v>535</v>
      </c>
      <c r="E29" s="165">
        <f>C29</f>
        <v>0</v>
      </c>
      <c r="F29" s="158">
        <v>0</v>
      </c>
      <c r="G29" s="165">
        <v>0</v>
      </c>
      <c r="H29" s="165">
        <v>0</v>
      </c>
      <c r="I29" s="165" t="s">
        <v>535</v>
      </c>
      <c r="J29" s="165" t="s">
        <v>535</v>
      </c>
      <c r="K29" s="165" t="s">
        <v>535</v>
      </c>
      <c r="L29" s="165">
        <v>0</v>
      </c>
      <c r="M29" s="165" t="s">
        <v>535</v>
      </c>
      <c r="N29" s="165" t="s">
        <v>535</v>
      </c>
      <c r="O29" s="165" t="s">
        <v>535</v>
      </c>
      <c r="P29" s="165">
        <v>0</v>
      </c>
      <c r="Q29" s="165" t="s">
        <v>535</v>
      </c>
      <c r="R29" s="165" t="s">
        <v>535</v>
      </c>
      <c r="S29" s="165" t="s">
        <v>535</v>
      </c>
      <c r="T29" s="165">
        <v>0</v>
      </c>
      <c r="U29" s="165" t="s">
        <v>535</v>
      </c>
      <c r="V29" s="165" t="s">
        <v>535</v>
      </c>
      <c r="W29" s="165" t="s">
        <v>535</v>
      </c>
      <c r="X29" s="165">
        <v>0</v>
      </c>
      <c r="Y29" s="165" t="s">
        <v>535</v>
      </c>
      <c r="Z29" s="165" t="s">
        <v>535</v>
      </c>
      <c r="AA29" s="165" t="s">
        <v>535</v>
      </c>
      <c r="AB29" s="165">
        <f t="shared" si="1"/>
        <v>0</v>
      </c>
      <c r="AC29" s="158" t="s">
        <v>535</v>
      </c>
    </row>
    <row r="30" spans="1:29" s="163" customFormat="1" ht="63" customHeight="1" x14ac:dyDescent="0.2">
      <c r="A30" s="160" t="s">
        <v>63</v>
      </c>
      <c r="B30" s="161" t="s">
        <v>170</v>
      </c>
      <c r="C30" s="162">
        <f>C31+C32+C33+C34</f>
        <v>25.56879</v>
      </c>
      <c r="D30" s="160" t="s">
        <v>535</v>
      </c>
      <c r="E30" s="162">
        <v>25.56879</v>
      </c>
      <c r="F30" s="162">
        <v>23.848347</v>
      </c>
      <c r="G30" s="162">
        <v>1.7204429999999999</v>
      </c>
      <c r="H30" s="162">
        <v>0</v>
      </c>
      <c r="I30" s="160" t="s">
        <v>535</v>
      </c>
      <c r="J30" s="160" t="s">
        <v>535</v>
      </c>
      <c r="K30" s="160" t="s">
        <v>535</v>
      </c>
      <c r="L30" s="162">
        <v>23.848347</v>
      </c>
      <c r="M30" s="160" t="s">
        <v>535</v>
      </c>
      <c r="N30" s="160" t="s">
        <v>535</v>
      </c>
      <c r="O30" s="160" t="s">
        <v>535</v>
      </c>
      <c r="P30" s="162">
        <v>0</v>
      </c>
      <c r="Q30" s="160" t="s">
        <v>535</v>
      </c>
      <c r="R30" s="160" t="s">
        <v>535</v>
      </c>
      <c r="S30" s="160" t="s">
        <v>535</v>
      </c>
      <c r="T30" s="162">
        <v>0</v>
      </c>
      <c r="U30" s="160" t="s">
        <v>535</v>
      </c>
      <c r="V30" s="160" t="s">
        <v>535</v>
      </c>
      <c r="W30" s="160" t="s">
        <v>535</v>
      </c>
      <c r="X30" s="162">
        <v>0</v>
      </c>
      <c r="Y30" s="160" t="s">
        <v>535</v>
      </c>
      <c r="Z30" s="160" t="s">
        <v>535</v>
      </c>
      <c r="AA30" s="160" t="s">
        <v>535</v>
      </c>
      <c r="AB30" s="162">
        <f>AB31+AB32+AB33+AB34+AB35</f>
        <v>23.848347</v>
      </c>
      <c r="AC30" s="160" t="s">
        <v>535</v>
      </c>
    </row>
    <row r="31" spans="1:29" ht="15" customHeight="1" x14ac:dyDescent="0.2">
      <c r="A31" s="160" t="s">
        <v>169</v>
      </c>
      <c r="B31" s="164" t="s">
        <v>168</v>
      </c>
      <c r="C31" s="165">
        <v>1.7204429999999999</v>
      </c>
      <c r="D31" s="158" t="s">
        <v>535</v>
      </c>
      <c r="E31" s="165">
        <f>C31/$C$30*$E$30</f>
        <v>1.7204429999999999</v>
      </c>
      <c r="F31" s="165">
        <f>E31-G31</f>
        <v>0</v>
      </c>
      <c r="G31" s="165">
        <f>G30</f>
        <v>1.7204429999999999</v>
      </c>
      <c r="H31" s="165">
        <f>$C31/$C$30*H$30</f>
        <v>0</v>
      </c>
      <c r="I31" s="158" t="s">
        <v>535</v>
      </c>
      <c r="J31" s="158" t="s">
        <v>535</v>
      </c>
      <c r="K31" s="158" t="s">
        <v>535</v>
      </c>
      <c r="L31" s="165">
        <f>F31-H31</f>
        <v>0</v>
      </c>
      <c r="M31" s="158" t="s">
        <v>535</v>
      </c>
      <c r="N31" s="158" t="s">
        <v>535</v>
      </c>
      <c r="O31" s="158" t="s">
        <v>535</v>
      </c>
      <c r="P31" s="165">
        <f>$C31/$C$30*P$30</f>
        <v>0</v>
      </c>
      <c r="Q31" s="158" t="s">
        <v>535</v>
      </c>
      <c r="R31" s="158" t="s">
        <v>535</v>
      </c>
      <c r="S31" s="158" t="s">
        <v>535</v>
      </c>
      <c r="T31" s="165">
        <f>$C31/$C$30*T$30</f>
        <v>0</v>
      </c>
      <c r="U31" s="158" t="s">
        <v>535</v>
      </c>
      <c r="V31" s="158" t="s">
        <v>535</v>
      </c>
      <c r="W31" s="158" t="s">
        <v>535</v>
      </c>
      <c r="X31" s="165">
        <f>$C31/$C$30*X$30</f>
        <v>0</v>
      </c>
      <c r="Y31" s="158" t="s">
        <v>535</v>
      </c>
      <c r="Z31" s="158" t="s">
        <v>535</v>
      </c>
      <c r="AA31" s="158" t="s">
        <v>535</v>
      </c>
      <c r="AB31" s="165">
        <f t="shared" si="1"/>
        <v>0</v>
      </c>
      <c r="AC31" s="158" t="s">
        <v>535</v>
      </c>
    </row>
    <row r="32" spans="1:29" ht="30.95" customHeight="1" x14ac:dyDescent="0.2">
      <c r="A32" s="160" t="s">
        <v>167</v>
      </c>
      <c r="B32" s="164" t="s">
        <v>166</v>
      </c>
      <c r="C32" s="165">
        <v>23.435780000000001</v>
      </c>
      <c r="D32" s="158" t="s">
        <v>535</v>
      </c>
      <c r="E32" s="165">
        <f>C32/$C$30*$E$30</f>
        <v>23.435780000000001</v>
      </c>
      <c r="F32" s="165">
        <f t="shared" ref="F32:F34" si="2">E32-G32</f>
        <v>23.435780000000001</v>
      </c>
      <c r="G32" s="165">
        <v>0</v>
      </c>
      <c r="H32" s="165">
        <f>$C32/$C$30*H$30</f>
        <v>0</v>
      </c>
      <c r="I32" s="158" t="s">
        <v>535</v>
      </c>
      <c r="J32" s="158" t="s">
        <v>535</v>
      </c>
      <c r="K32" s="158" t="s">
        <v>535</v>
      </c>
      <c r="L32" s="165">
        <f t="shared" ref="L32:L34" si="3">F32-H32</f>
        <v>23.435780000000001</v>
      </c>
      <c r="M32" s="158" t="s">
        <v>535</v>
      </c>
      <c r="N32" s="158" t="s">
        <v>535</v>
      </c>
      <c r="O32" s="158" t="s">
        <v>535</v>
      </c>
      <c r="P32" s="165">
        <f>$C32/$C$30*P$30</f>
        <v>0</v>
      </c>
      <c r="Q32" s="158" t="s">
        <v>535</v>
      </c>
      <c r="R32" s="158" t="s">
        <v>535</v>
      </c>
      <c r="S32" s="158" t="s">
        <v>535</v>
      </c>
      <c r="T32" s="165">
        <f>$C32/$C$30*T$30</f>
        <v>0</v>
      </c>
      <c r="U32" s="158" t="s">
        <v>535</v>
      </c>
      <c r="V32" s="158" t="s">
        <v>535</v>
      </c>
      <c r="W32" s="158" t="s">
        <v>535</v>
      </c>
      <c r="X32" s="165">
        <f>$C32/$C$30*X$30</f>
        <v>0</v>
      </c>
      <c r="Y32" s="158" t="s">
        <v>535</v>
      </c>
      <c r="Z32" s="158" t="s">
        <v>535</v>
      </c>
      <c r="AA32" s="158" t="s">
        <v>535</v>
      </c>
      <c r="AB32" s="165">
        <f t="shared" si="1"/>
        <v>23.435780000000001</v>
      </c>
      <c r="AC32" s="158" t="s">
        <v>535</v>
      </c>
    </row>
    <row r="33" spans="1:29" ht="15" customHeight="1" x14ac:dyDescent="0.2">
      <c r="A33" s="160" t="s">
        <v>165</v>
      </c>
      <c r="B33" s="164" t="s">
        <v>164</v>
      </c>
      <c r="C33" s="165">
        <v>0</v>
      </c>
      <c r="D33" s="158" t="s">
        <v>535</v>
      </c>
      <c r="E33" s="165">
        <f>C33/$C$30*$E$30</f>
        <v>0</v>
      </c>
      <c r="F33" s="165">
        <f t="shared" si="2"/>
        <v>0</v>
      </c>
      <c r="G33" s="165">
        <v>0</v>
      </c>
      <c r="H33" s="165">
        <f>$C33/$C$30*H$30</f>
        <v>0</v>
      </c>
      <c r="I33" s="158" t="s">
        <v>535</v>
      </c>
      <c r="J33" s="158" t="s">
        <v>535</v>
      </c>
      <c r="K33" s="158" t="s">
        <v>535</v>
      </c>
      <c r="L33" s="165">
        <f t="shared" si="3"/>
        <v>0</v>
      </c>
      <c r="M33" s="158" t="s">
        <v>535</v>
      </c>
      <c r="N33" s="158" t="s">
        <v>535</v>
      </c>
      <c r="O33" s="158" t="s">
        <v>535</v>
      </c>
      <c r="P33" s="165">
        <f>$C33/$C$30*P$30</f>
        <v>0</v>
      </c>
      <c r="Q33" s="158" t="s">
        <v>535</v>
      </c>
      <c r="R33" s="158" t="s">
        <v>535</v>
      </c>
      <c r="S33" s="158" t="s">
        <v>535</v>
      </c>
      <c r="T33" s="165">
        <f>$C33/$C$30*T$30</f>
        <v>0</v>
      </c>
      <c r="U33" s="158" t="s">
        <v>535</v>
      </c>
      <c r="V33" s="158" t="s">
        <v>535</v>
      </c>
      <c r="W33" s="158" t="s">
        <v>535</v>
      </c>
      <c r="X33" s="165">
        <f>$C33/$C$30*X$30</f>
        <v>0</v>
      </c>
      <c r="Y33" s="158" t="s">
        <v>535</v>
      </c>
      <c r="Z33" s="158" t="s">
        <v>535</v>
      </c>
      <c r="AA33" s="158" t="s">
        <v>535</v>
      </c>
      <c r="AB33" s="165">
        <f t="shared" si="1"/>
        <v>0</v>
      </c>
      <c r="AC33" s="158" t="s">
        <v>535</v>
      </c>
    </row>
    <row r="34" spans="1:29" ht="15" customHeight="1" x14ac:dyDescent="0.2">
      <c r="A34" s="160" t="s">
        <v>163</v>
      </c>
      <c r="B34" s="164" t="s">
        <v>162</v>
      </c>
      <c r="C34" s="165">
        <v>0.41256699999999841</v>
      </c>
      <c r="D34" s="158" t="s">
        <v>535</v>
      </c>
      <c r="E34" s="165">
        <f>E30-E33-E32-E31</f>
        <v>0.4125669999999988</v>
      </c>
      <c r="F34" s="165">
        <f t="shared" si="2"/>
        <v>0.4125669999999988</v>
      </c>
      <c r="G34" s="165">
        <v>0</v>
      </c>
      <c r="H34" s="165">
        <f>$C34/$C$30*H$30</f>
        <v>0</v>
      </c>
      <c r="I34" s="158" t="s">
        <v>535</v>
      </c>
      <c r="J34" s="158" t="s">
        <v>535</v>
      </c>
      <c r="K34" s="158" t="s">
        <v>535</v>
      </c>
      <c r="L34" s="165">
        <f t="shared" si="3"/>
        <v>0.4125669999999988</v>
      </c>
      <c r="M34" s="158" t="s">
        <v>535</v>
      </c>
      <c r="N34" s="158" t="s">
        <v>535</v>
      </c>
      <c r="O34" s="158" t="s">
        <v>535</v>
      </c>
      <c r="P34" s="165">
        <f>$C34/$C$30*P$30</f>
        <v>0</v>
      </c>
      <c r="Q34" s="158" t="s">
        <v>535</v>
      </c>
      <c r="R34" s="158" t="s">
        <v>535</v>
      </c>
      <c r="S34" s="158" t="s">
        <v>535</v>
      </c>
      <c r="T34" s="165">
        <f>$C34/$C$30*T$30</f>
        <v>0</v>
      </c>
      <c r="U34" s="158" t="s">
        <v>535</v>
      </c>
      <c r="V34" s="158" t="s">
        <v>535</v>
      </c>
      <c r="W34" s="158" t="s">
        <v>535</v>
      </c>
      <c r="X34" s="165">
        <f>$C34/$C$30*X$30</f>
        <v>0</v>
      </c>
      <c r="Y34" s="158" t="s">
        <v>535</v>
      </c>
      <c r="Z34" s="158" t="s">
        <v>535</v>
      </c>
      <c r="AA34" s="158" t="s">
        <v>535</v>
      </c>
      <c r="AB34" s="165">
        <f t="shared" si="1"/>
        <v>0.4125669999999988</v>
      </c>
      <c r="AC34" s="158" t="s">
        <v>535</v>
      </c>
    </row>
    <row r="35" spans="1:29" s="163" customFormat="1" ht="30.95" customHeight="1" x14ac:dyDescent="0.2">
      <c r="A35" s="160" t="s">
        <v>62</v>
      </c>
      <c r="B35" s="161" t="s">
        <v>604</v>
      </c>
      <c r="C35" s="160"/>
      <c r="D35" s="160"/>
      <c r="E35" s="160"/>
      <c r="F35" s="158"/>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row>
    <row r="36" spans="1:29" s="153" customFormat="1" ht="30.95" customHeight="1" x14ac:dyDescent="0.2">
      <c r="A36" s="160" t="s">
        <v>161</v>
      </c>
      <c r="B36" s="164" t="s">
        <v>160</v>
      </c>
      <c r="C36" s="158">
        <f>AB36</f>
        <v>0</v>
      </c>
      <c r="D36" s="158" t="s">
        <v>535</v>
      </c>
      <c r="E36" s="158">
        <f>C36</f>
        <v>0</v>
      </c>
      <c r="F36" s="158">
        <f>E36</f>
        <v>0</v>
      </c>
      <c r="G36" s="158" t="s">
        <v>583</v>
      </c>
      <c r="H36" s="158">
        <v>0</v>
      </c>
      <c r="I36" s="158" t="s">
        <v>535</v>
      </c>
      <c r="J36" s="158" t="s">
        <v>535</v>
      </c>
      <c r="K36" s="158" t="s">
        <v>535</v>
      </c>
      <c r="L36" s="158">
        <v>0</v>
      </c>
      <c r="M36" s="158" t="s">
        <v>535</v>
      </c>
      <c r="N36" s="158" t="s">
        <v>535</v>
      </c>
      <c r="O36" s="158" t="s">
        <v>535</v>
      </c>
      <c r="P36" s="158">
        <v>0</v>
      </c>
      <c r="Q36" s="158" t="s">
        <v>535</v>
      </c>
      <c r="R36" s="158" t="s">
        <v>535</v>
      </c>
      <c r="S36" s="158" t="s">
        <v>535</v>
      </c>
      <c r="T36" s="158">
        <v>0</v>
      </c>
      <c r="U36" s="158" t="s">
        <v>535</v>
      </c>
      <c r="V36" s="158" t="s">
        <v>535</v>
      </c>
      <c r="W36" s="158" t="s">
        <v>535</v>
      </c>
      <c r="X36" s="158">
        <v>0</v>
      </c>
      <c r="Y36" s="158" t="s">
        <v>535</v>
      </c>
      <c r="Z36" s="158" t="s">
        <v>535</v>
      </c>
      <c r="AA36" s="158" t="s">
        <v>535</v>
      </c>
      <c r="AB36" s="158">
        <f>H36+L36+P36+T36+X36</f>
        <v>0</v>
      </c>
      <c r="AC36" s="158" t="s">
        <v>535</v>
      </c>
    </row>
    <row r="37" spans="1:29" s="153" customFormat="1" ht="30.95" customHeight="1" x14ac:dyDescent="0.2">
      <c r="A37" s="160" t="s">
        <v>159</v>
      </c>
      <c r="B37" s="164" t="s">
        <v>149</v>
      </c>
      <c r="C37" s="158">
        <f t="shared" ref="C37:C68" si="4">AB37</f>
        <v>0</v>
      </c>
      <c r="D37" s="158" t="s">
        <v>535</v>
      </c>
      <c r="E37" s="158">
        <f t="shared" ref="E37:E43" si="5">C37</f>
        <v>0</v>
      </c>
      <c r="F37" s="158">
        <f t="shared" ref="F37:F43" si="6">E37</f>
        <v>0</v>
      </c>
      <c r="G37" s="158" t="s">
        <v>583</v>
      </c>
      <c r="H37" s="158">
        <v>0</v>
      </c>
      <c r="I37" s="158" t="s">
        <v>535</v>
      </c>
      <c r="J37" s="158" t="s">
        <v>535</v>
      </c>
      <c r="K37" s="158" t="s">
        <v>535</v>
      </c>
      <c r="L37" s="158">
        <v>0</v>
      </c>
      <c r="M37" s="158" t="s">
        <v>535</v>
      </c>
      <c r="N37" s="158" t="s">
        <v>535</v>
      </c>
      <c r="O37" s="158" t="s">
        <v>535</v>
      </c>
      <c r="P37" s="158">
        <v>0</v>
      </c>
      <c r="Q37" s="158" t="s">
        <v>535</v>
      </c>
      <c r="R37" s="158" t="s">
        <v>535</v>
      </c>
      <c r="S37" s="158" t="s">
        <v>535</v>
      </c>
      <c r="T37" s="158">
        <v>0</v>
      </c>
      <c r="U37" s="158" t="s">
        <v>535</v>
      </c>
      <c r="V37" s="158" t="s">
        <v>535</v>
      </c>
      <c r="W37" s="158" t="s">
        <v>535</v>
      </c>
      <c r="X37" s="158">
        <v>0</v>
      </c>
      <c r="Y37" s="158" t="s">
        <v>535</v>
      </c>
      <c r="Z37" s="158" t="s">
        <v>535</v>
      </c>
      <c r="AA37" s="158" t="s">
        <v>535</v>
      </c>
      <c r="AB37" s="158">
        <f>IFERROR(H37+L37+P37+T37+X37,)</f>
        <v>0</v>
      </c>
      <c r="AC37" s="158" t="s">
        <v>535</v>
      </c>
    </row>
    <row r="38" spans="1:29" s="153" customFormat="1" ht="15" customHeight="1" x14ac:dyDescent="0.2">
      <c r="A38" s="160" t="s">
        <v>158</v>
      </c>
      <c r="B38" s="164" t="s">
        <v>147</v>
      </c>
      <c r="C38" s="158">
        <f t="shared" si="4"/>
        <v>0</v>
      </c>
      <c r="D38" s="158" t="s">
        <v>535</v>
      </c>
      <c r="E38" s="158">
        <f t="shared" si="5"/>
        <v>0</v>
      </c>
      <c r="F38" s="158">
        <f t="shared" si="6"/>
        <v>0</v>
      </c>
      <c r="G38" s="158" t="s">
        <v>583</v>
      </c>
      <c r="H38" s="158">
        <v>0</v>
      </c>
      <c r="I38" s="158" t="s">
        <v>535</v>
      </c>
      <c r="J38" s="158" t="s">
        <v>535</v>
      </c>
      <c r="K38" s="158" t="s">
        <v>535</v>
      </c>
      <c r="L38" s="158">
        <v>0</v>
      </c>
      <c r="M38" s="158" t="s">
        <v>535</v>
      </c>
      <c r="N38" s="158" t="s">
        <v>535</v>
      </c>
      <c r="O38" s="158" t="s">
        <v>535</v>
      </c>
      <c r="P38" s="158">
        <v>0</v>
      </c>
      <c r="Q38" s="158" t="s">
        <v>535</v>
      </c>
      <c r="R38" s="158" t="s">
        <v>535</v>
      </c>
      <c r="S38" s="158" t="s">
        <v>535</v>
      </c>
      <c r="T38" s="158">
        <v>0</v>
      </c>
      <c r="U38" s="158" t="s">
        <v>535</v>
      </c>
      <c r="V38" s="158" t="s">
        <v>535</v>
      </c>
      <c r="W38" s="158" t="s">
        <v>535</v>
      </c>
      <c r="X38" s="158">
        <v>0</v>
      </c>
      <c r="Y38" s="158" t="s">
        <v>535</v>
      </c>
      <c r="Z38" s="158" t="s">
        <v>535</v>
      </c>
      <c r="AA38" s="158" t="s">
        <v>535</v>
      </c>
      <c r="AB38" s="158">
        <f t="shared" ref="AB38:AB60" si="7">H38+L38+P38+T38+X38</f>
        <v>0</v>
      </c>
      <c r="AC38" s="158" t="s">
        <v>535</v>
      </c>
    </row>
    <row r="39" spans="1:29" s="153" customFormat="1" ht="30.95" customHeight="1" x14ac:dyDescent="0.2">
      <c r="A39" s="160" t="s">
        <v>157</v>
      </c>
      <c r="B39" s="164" t="s">
        <v>145</v>
      </c>
      <c r="C39" s="158">
        <f t="shared" si="4"/>
        <v>4.3490000000000002</v>
      </c>
      <c r="D39" s="158" t="s">
        <v>535</v>
      </c>
      <c r="E39" s="158">
        <f t="shared" si="5"/>
        <v>4.3490000000000002</v>
      </c>
      <c r="F39" s="158">
        <f t="shared" si="6"/>
        <v>4.3490000000000002</v>
      </c>
      <c r="G39" s="158" t="s">
        <v>583</v>
      </c>
      <c r="H39" s="158">
        <v>0</v>
      </c>
      <c r="I39" s="158" t="s">
        <v>535</v>
      </c>
      <c r="J39" s="158" t="s">
        <v>535</v>
      </c>
      <c r="K39" s="158" t="s">
        <v>535</v>
      </c>
      <c r="L39" s="158">
        <v>4.3490000000000002</v>
      </c>
      <c r="M39" s="158" t="s">
        <v>535</v>
      </c>
      <c r="N39" s="158" t="s">
        <v>535</v>
      </c>
      <c r="O39" s="158" t="s">
        <v>535</v>
      </c>
      <c r="P39" s="158">
        <v>0</v>
      </c>
      <c r="Q39" s="158" t="s">
        <v>535</v>
      </c>
      <c r="R39" s="158" t="s">
        <v>535</v>
      </c>
      <c r="S39" s="158" t="s">
        <v>535</v>
      </c>
      <c r="T39" s="158">
        <v>0</v>
      </c>
      <c r="U39" s="158" t="s">
        <v>535</v>
      </c>
      <c r="V39" s="158" t="s">
        <v>535</v>
      </c>
      <c r="W39" s="158" t="s">
        <v>535</v>
      </c>
      <c r="X39" s="158">
        <v>0</v>
      </c>
      <c r="Y39" s="158" t="s">
        <v>535</v>
      </c>
      <c r="Z39" s="158" t="s">
        <v>535</v>
      </c>
      <c r="AA39" s="158" t="s">
        <v>535</v>
      </c>
      <c r="AB39" s="158">
        <f t="shared" si="7"/>
        <v>4.3490000000000002</v>
      </c>
      <c r="AC39" s="158" t="s">
        <v>535</v>
      </c>
    </row>
    <row r="40" spans="1:29" s="153" customFormat="1" ht="30.95" customHeight="1" x14ac:dyDescent="0.2">
      <c r="A40" s="160" t="s">
        <v>156</v>
      </c>
      <c r="B40" s="164" t="s">
        <v>143</v>
      </c>
      <c r="C40" s="158">
        <f t="shared" si="4"/>
        <v>0</v>
      </c>
      <c r="D40" s="158" t="s">
        <v>535</v>
      </c>
      <c r="E40" s="158">
        <f t="shared" si="5"/>
        <v>0</v>
      </c>
      <c r="F40" s="158">
        <f t="shared" si="6"/>
        <v>0</v>
      </c>
      <c r="G40" s="158" t="s">
        <v>583</v>
      </c>
      <c r="H40" s="158">
        <v>0</v>
      </c>
      <c r="I40" s="158" t="s">
        <v>535</v>
      </c>
      <c r="J40" s="158" t="s">
        <v>535</v>
      </c>
      <c r="K40" s="158" t="s">
        <v>535</v>
      </c>
      <c r="L40" s="158">
        <v>0</v>
      </c>
      <c r="M40" s="158" t="s">
        <v>535</v>
      </c>
      <c r="N40" s="158" t="s">
        <v>535</v>
      </c>
      <c r="O40" s="158" t="s">
        <v>535</v>
      </c>
      <c r="P40" s="158">
        <v>0</v>
      </c>
      <c r="Q40" s="158" t="s">
        <v>535</v>
      </c>
      <c r="R40" s="158" t="s">
        <v>535</v>
      </c>
      <c r="S40" s="158" t="s">
        <v>535</v>
      </c>
      <c r="T40" s="158">
        <v>0</v>
      </c>
      <c r="U40" s="158" t="s">
        <v>535</v>
      </c>
      <c r="V40" s="158" t="s">
        <v>535</v>
      </c>
      <c r="W40" s="158" t="s">
        <v>535</v>
      </c>
      <c r="X40" s="158">
        <v>0</v>
      </c>
      <c r="Y40" s="158" t="s">
        <v>535</v>
      </c>
      <c r="Z40" s="158" t="s">
        <v>535</v>
      </c>
      <c r="AA40" s="158" t="s">
        <v>535</v>
      </c>
      <c r="AB40" s="158">
        <f t="shared" si="7"/>
        <v>0</v>
      </c>
      <c r="AC40" s="158" t="s">
        <v>535</v>
      </c>
    </row>
    <row r="41" spans="1:29" s="153" customFormat="1" ht="15" customHeight="1" x14ac:dyDescent="0.2">
      <c r="A41" s="160" t="s">
        <v>155</v>
      </c>
      <c r="B41" s="164" t="s">
        <v>141</v>
      </c>
      <c r="C41" s="158">
        <f t="shared" si="4"/>
        <v>0</v>
      </c>
      <c r="D41" s="158" t="s">
        <v>535</v>
      </c>
      <c r="E41" s="158">
        <f t="shared" si="5"/>
        <v>0</v>
      </c>
      <c r="F41" s="158">
        <f t="shared" si="6"/>
        <v>0</v>
      </c>
      <c r="G41" s="158" t="s">
        <v>583</v>
      </c>
      <c r="H41" s="158">
        <v>0</v>
      </c>
      <c r="I41" s="158" t="s">
        <v>535</v>
      </c>
      <c r="J41" s="158" t="s">
        <v>535</v>
      </c>
      <c r="K41" s="158" t="s">
        <v>535</v>
      </c>
      <c r="L41" s="158">
        <v>0</v>
      </c>
      <c r="M41" s="158" t="s">
        <v>535</v>
      </c>
      <c r="N41" s="158" t="s">
        <v>535</v>
      </c>
      <c r="O41" s="158" t="s">
        <v>535</v>
      </c>
      <c r="P41" s="158">
        <v>0</v>
      </c>
      <c r="Q41" s="158" t="s">
        <v>535</v>
      </c>
      <c r="R41" s="158" t="s">
        <v>535</v>
      </c>
      <c r="S41" s="158" t="s">
        <v>535</v>
      </c>
      <c r="T41" s="158">
        <v>0</v>
      </c>
      <c r="U41" s="158" t="s">
        <v>535</v>
      </c>
      <c r="V41" s="158" t="s">
        <v>535</v>
      </c>
      <c r="W41" s="158" t="s">
        <v>535</v>
      </c>
      <c r="X41" s="158">
        <v>0</v>
      </c>
      <c r="Y41" s="158" t="s">
        <v>535</v>
      </c>
      <c r="Z41" s="158" t="s">
        <v>535</v>
      </c>
      <c r="AA41" s="158" t="s">
        <v>535</v>
      </c>
      <c r="AB41" s="158">
        <f t="shared" si="7"/>
        <v>0</v>
      </c>
      <c r="AC41" s="158" t="s">
        <v>535</v>
      </c>
    </row>
    <row r="42" spans="1:29" s="153" customFormat="1" ht="15" customHeight="1" x14ac:dyDescent="0.2">
      <c r="A42" s="160" t="s">
        <v>154</v>
      </c>
      <c r="B42" s="164" t="s">
        <v>605</v>
      </c>
      <c r="C42" s="158">
        <f t="shared" si="4"/>
        <v>0</v>
      </c>
      <c r="D42" s="158" t="s">
        <v>535</v>
      </c>
      <c r="E42" s="158">
        <f t="shared" si="5"/>
        <v>0</v>
      </c>
      <c r="F42" s="158">
        <f t="shared" si="6"/>
        <v>0</v>
      </c>
      <c r="G42" s="158" t="s">
        <v>583</v>
      </c>
      <c r="H42" s="158">
        <v>0</v>
      </c>
      <c r="I42" s="158" t="s">
        <v>535</v>
      </c>
      <c r="J42" s="158" t="s">
        <v>535</v>
      </c>
      <c r="K42" s="158" t="s">
        <v>535</v>
      </c>
      <c r="L42" s="158">
        <v>0</v>
      </c>
      <c r="M42" s="158" t="s">
        <v>535</v>
      </c>
      <c r="N42" s="158" t="s">
        <v>535</v>
      </c>
      <c r="O42" s="158" t="s">
        <v>535</v>
      </c>
      <c r="P42" s="158">
        <v>0</v>
      </c>
      <c r="Q42" s="158" t="s">
        <v>535</v>
      </c>
      <c r="R42" s="158" t="s">
        <v>535</v>
      </c>
      <c r="S42" s="158" t="s">
        <v>535</v>
      </c>
      <c r="T42" s="158">
        <v>0</v>
      </c>
      <c r="U42" s="158" t="s">
        <v>535</v>
      </c>
      <c r="V42" s="158" t="s">
        <v>535</v>
      </c>
      <c r="W42" s="158" t="s">
        <v>535</v>
      </c>
      <c r="X42" s="158">
        <v>0</v>
      </c>
      <c r="Y42" s="158" t="s">
        <v>535</v>
      </c>
      <c r="Z42" s="158" t="s">
        <v>535</v>
      </c>
      <c r="AA42" s="158" t="s">
        <v>535</v>
      </c>
      <c r="AB42" s="158">
        <f>IFERROR(H42+L42+P42+T42+X42,)</f>
        <v>0</v>
      </c>
      <c r="AC42" s="158" t="s">
        <v>535</v>
      </c>
    </row>
    <row r="43" spans="1:29" s="153" customFormat="1" ht="15" customHeight="1" x14ac:dyDescent="0.2">
      <c r="A43" s="166" t="s">
        <v>606</v>
      </c>
      <c r="B43" s="164" t="s">
        <v>607</v>
      </c>
      <c r="C43" s="158">
        <f t="shared" si="4"/>
        <v>0</v>
      </c>
      <c r="D43" s="158" t="s">
        <v>535</v>
      </c>
      <c r="E43" s="158">
        <f t="shared" si="5"/>
        <v>0</v>
      </c>
      <c r="F43" s="158">
        <f t="shared" si="6"/>
        <v>0</v>
      </c>
      <c r="G43" s="158" t="s">
        <v>583</v>
      </c>
      <c r="H43" s="158">
        <v>0</v>
      </c>
      <c r="I43" s="158" t="s">
        <v>535</v>
      </c>
      <c r="J43" s="158" t="s">
        <v>535</v>
      </c>
      <c r="K43" s="158" t="s">
        <v>535</v>
      </c>
      <c r="L43" s="158">
        <v>0</v>
      </c>
      <c r="M43" s="158" t="s">
        <v>535</v>
      </c>
      <c r="N43" s="158" t="s">
        <v>535</v>
      </c>
      <c r="O43" s="158" t="s">
        <v>535</v>
      </c>
      <c r="P43" s="158">
        <v>0</v>
      </c>
      <c r="Q43" s="158" t="s">
        <v>535</v>
      </c>
      <c r="R43" s="158" t="s">
        <v>535</v>
      </c>
      <c r="S43" s="158" t="s">
        <v>535</v>
      </c>
      <c r="T43" s="158">
        <v>0</v>
      </c>
      <c r="U43" s="158" t="s">
        <v>535</v>
      </c>
      <c r="V43" s="158" t="s">
        <v>535</v>
      </c>
      <c r="W43" s="158" t="s">
        <v>535</v>
      </c>
      <c r="X43" s="158">
        <v>0</v>
      </c>
      <c r="Y43" s="158" t="s">
        <v>535</v>
      </c>
      <c r="Z43" s="158" t="s">
        <v>535</v>
      </c>
      <c r="AA43" s="158" t="s">
        <v>535</v>
      </c>
      <c r="AB43" s="158">
        <f>IFERROR(H43+L43+P43+T43+X43,)</f>
        <v>0</v>
      </c>
      <c r="AC43" s="158" t="s">
        <v>535</v>
      </c>
    </row>
    <row r="44" spans="1:29" ht="30.95" customHeight="1" x14ac:dyDescent="0.2">
      <c r="A44" s="160" t="s">
        <v>61</v>
      </c>
      <c r="B44" s="161" t="s">
        <v>153</v>
      </c>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row>
    <row r="45" spans="1:29" s="153" customFormat="1" ht="15" customHeight="1" x14ac:dyDescent="0.2">
      <c r="A45" s="160" t="s">
        <v>152</v>
      </c>
      <c r="B45" s="164" t="s">
        <v>151</v>
      </c>
      <c r="C45" s="158">
        <f t="shared" si="4"/>
        <v>0</v>
      </c>
      <c r="D45" s="158" t="s">
        <v>535</v>
      </c>
      <c r="E45" s="158">
        <f>C45</f>
        <v>0</v>
      </c>
      <c r="F45" s="158">
        <f>E45</f>
        <v>0</v>
      </c>
      <c r="G45" s="158" t="s">
        <v>583</v>
      </c>
      <c r="H45" s="158">
        <v>0</v>
      </c>
      <c r="I45" s="158" t="s">
        <v>535</v>
      </c>
      <c r="J45" s="158" t="s">
        <v>535</v>
      </c>
      <c r="K45" s="158" t="s">
        <v>535</v>
      </c>
      <c r="L45" s="158">
        <v>0</v>
      </c>
      <c r="M45" s="158" t="s">
        <v>535</v>
      </c>
      <c r="N45" s="158" t="s">
        <v>535</v>
      </c>
      <c r="O45" s="158" t="s">
        <v>535</v>
      </c>
      <c r="P45" s="158">
        <v>0</v>
      </c>
      <c r="Q45" s="158" t="s">
        <v>535</v>
      </c>
      <c r="R45" s="158" t="s">
        <v>535</v>
      </c>
      <c r="S45" s="158" t="s">
        <v>535</v>
      </c>
      <c r="T45" s="158">
        <v>0</v>
      </c>
      <c r="U45" s="158" t="s">
        <v>535</v>
      </c>
      <c r="V45" s="158" t="s">
        <v>535</v>
      </c>
      <c r="W45" s="158" t="s">
        <v>535</v>
      </c>
      <c r="X45" s="158">
        <v>0</v>
      </c>
      <c r="Y45" s="158" t="s">
        <v>535</v>
      </c>
      <c r="Z45" s="158" t="s">
        <v>535</v>
      </c>
      <c r="AA45" s="158" t="s">
        <v>535</v>
      </c>
      <c r="AB45" s="158">
        <f t="shared" si="7"/>
        <v>0</v>
      </c>
      <c r="AC45" s="158" t="s">
        <v>535</v>
      </c>
    </row>
    <row r="46" spans="1:29" s="153" customFormat="1" ht="30.95" customHeight="1" x14ac:dyDescent="0.2">
      <c r="A46" s="160" t="s">
        <v>150</v>
      </c>
      <c r="B46" s="164" t="s">
        <v>149</v>
      </c>
      <c r="C46" s="158">
        <f t="shared" si="4"/>
        <v>0</v>
      </c>
      <c r="D46" s="158" t="s">
        <v>535</v>
      </c>
      <c r="E46" s="158">
        <f t="shared" ref="E46:E52" si="8">C46</f>
        <v>0</v>
      </c>
      <c r="F46" s="158">
        <f t="shared" ref="F46:F52" si="9">E46</f>
        <v>0</v>
      </c>
      <c r="G46" s="158" t="s">
        <v>583</v>
      </c>
      <c r="H46" s="158">
        <v>0</v>
      </c>
      <c r="I46" s="158" t="s">
        <v>535</v>
      </c>
      <c r="J46" s="158" t="s">
        <v>535</v>
      </c>
      <c r="K46" s="158" t="s">
        <v>535</v>
      </c>
      <c r="L46" s="158">
        <v>0</v>
      </c>
      <c r="M46" s="158" t="s">
        <v>535</v>
      </c>
      <c r="N46" s="158" t="s">
        <v>535</v>
      </c>
      <c r="O46" s="158" t="s">
        <v>535</v>
      </c>
      <c r="P46" s="158">
        <v>0</v>
      </c>
      <c r="Q46" s="158" t="s">
        <v>535</v>
      </c>
      <c r="R46" s="158" t="s">
        <v>535</v>
      </c>
      <c r="S46" s="158" t="s">
        <v>535</v>
      </c>
      <c r="T46" s="158">
        <v>0</v>
      </c>
      <c r="U46" s="158" t="s">
        <v>535</v>
      </c>
      <c r="V46" s="158" t="s">
        <v>535</v>
      </c>
      <c r="W46" s="158" t="s">
        <v>535</v>
      </c>
      <c r="X46" s="158">
        <v>0</v>
      </c>
      <c r="Y46" s="158" t="s">
        <v>535</v>
      </c>
      <c r="Z46" s="158" t="s">
        <v>535</v>
      </c>
      <c r="AA46" s="158" t="s">
        <v>535</v>
      </c>
      <c r="AB46" s="158">
        <f t="shared" si="7"/>
        <v>0</v>
      </c>
      <c r="AC46" s="158" t="s">
        <v>535</v>
      </c>
    </row>
    <row r="47" spans="1:29" s="153" customFormat="1" ht="15" customHeight="1" x14ac:dyDescent="0.2">
      <c r="A47" s="160" t="s">
        <v>148</v>
      </c>
      <c r="B47" s="164" t="s">
        <v>147</v>
      </c>
      <c r="C47" s="158">
        <f t="shared" si="4"/>
        <v>0</v>
      </c>
      <c r="D47" s="158" t="s">
        <v>535</v>
      </c>
      <c r="E47" s="158">
        <f t="shared" si="8"/>
        <v>0</v>
      </c>
      <c r="F47" s="158">
        <f t="shared" si="9"/>
        <v>0</v>
      </c>
      <c r="G47" s="158" t="s">
        <v>583</v>
      </c>
      <c r="H47" s="158">
        <v>0</v>
      </c>
      <c r="I47" s="158" t="s">
        <v>535</v>
      </c>
      <c r="J47" s="158" t="s">
        <v>535</v>
      </c>
      <c r="K47" s="158" t="s">
        <v>535</v>
      </c>
      <c r="L47" s="158">
        <v>0</v>
      </c>
      <c r="M47" s="158" t="s">
        <v>535</v>
      </c>
      <c r="N47" s="158" t="s">
        <v>535</v>
      </c>
      <c r="O47" s="158" t="s">
        <v>535</v>
      </c>
      <c r="P47" s="158">
        <v>0</v>
      </c>
      <c r="Q47" s="158" t="s">
        <v>535</v>
      </c>
      <c r="R47" s="158" t="s">
        <v>535</v>
      </c>
      <c r="S47" s="158" t="s">
        <v>535</v>
      </c>
      <c r="T47" s="158">
        <v>0</v>
      </c>
      <c r="U47" s="158" t="s">
        <v>535</v>
      </c>
      <c r="V47" s="158" t="s">
        <v>535</v>
      </c>
      <c r="W47" s="158" t="s">
        <v>535</v>
      </c>
      <c r="X47" s="158">
        <v>0</v>
      </c>
      <c r="Y47" s="158" t="s">
        <v>535</v>
      </c>
      <c r="Z47" s="158" t="s">
        <v>535</v>
      </c>
      <c r="AA47" s="158" t="s">
        <v>535</v>
      </c>
      <c r="AB47" s="158">
        <f t="shared" si="7"/>
        <v>0</v>
      </c>
      <c r="AC47" s="158" t="s">
        <v>535</v>
      </c>
    </row>
    <row r="48" spans="1:29" s="153" customFormat="1" ht="30.95" customHeight="1" x14ac:dyDescent="0.2">
      <c r="A48" s="160" t="s">
        <v>146</v>
      </c>
      <c r="B48" s="164" t="s">
        <v>145</v>
      </c>
      <c r="C48" s="158">
        <f t="shared" si="4"/>
        <v>4.3490000000000002</v>
      </c>
      <c r="D48" s="158" t="s">
        <v>535</v>
      </c>
      <c r="E48" s="158">
        <f t="shared" si="8"/>
        <v>4.3490000000000002</v>
      </c>
      <c r="F48" s="158">
        <f t="shared" si="9"/>
        <v>4.3490000000000002</v>
      </c>
      <c r="G48" s="158" t="s">
        <v>583</v>
      </c>
      <c r="H48" s="158">
        <v>0</v>
      </c>
      <c r="I48" s="158" t="s">
        <v>535</v>
      </c>
      <c r="J48" s="158" t="s">
        <v>535</v>
      </c>
      <c r="K48" s="158" t="s">
        <v>535</v>
      </c>
      <c r="L48" s="158">
        <v>4.3490000000000002</v>
      </c>
      <c r="M48" s="158" t="s">
        <v>535</v>
      </c>
      <c r="N48" s="158" t="s">
        <v>535</v>
      </c>
      <c r="O48" s="158" t="s">
        <v>535</v>
      </c>
      <c r="P48" s="158">
        <v>0</v>
      </c>
      <c r="Q48" s="158" t="s">
        <v>535</v>
      </c>
      <c r="R48" s="158" t="s">
        <v>535</v>
      </c>
      <c r="S48" s="158" t="s">
        <v>535</v>
      </c>
      <c r="T48" s="158">
        <v>0</v>
      </c>
      <c r="U48" s="158" t="s">
        <v>535</v>
      </c>
      <c r="V48" s="158" t="s">
        <v>535</v>
      </c>
      <c r="W48" s="158" t="s">
        <v>535</v>
      </c>
      <c r="X48" s="158">
        <v>0</v>
      </c>
      <c r="Y48" s="158" t="s">
        <v>535</v>
      </c>
      <c r="Z48" s="158" t="s">
        <v>535</v>
      </c>
      <c r="AA48" s="158" t="s">
        <v>535</v>
      </c>
      <c r="AB48" s="158">
        <f t="shared" si="7"/>
        <v>4.3490000000000002</v>
      </c>
      <c r="AC48" s="158" t="s">
        <v>535</v>
      </c>
    </row>
    <row r="49" spans="1:29" s="153" customFormat="1" ht="30.95" customHeight="1" x14ac:dyDescent="0.2">
      <c r="A49" s="160" t="s">
        <v>144</v>
      </c>
      <c r="B49" s="164" t="s">
        <v>143</v>
      </c>
      <c r="C49" s="158">
        <f t="shared" si="4"/>
        <v>0</v>
      </c>
      <c r="D49" s="158" t="s">
        <v>535</v>
      </c>
      <c r="E49" s="158">
        <f t="shared" si="8"/>
        <v>0</v>
      </c>
      <c r="F49" s="158">
        <f t="shared" si="9"/>
        <v>0</v>
      </c>
      <c r="G49" s="158" t="s">
        <v>583</v>
      </c>
      <c r="H49" s="158">
        <v>0</v>
      </c>
      <c r="I49" s="158" t="s">
        <v>535</v>
      </c>
      <c r="J49" s="158" t="s">
        <v>535</v>
      </c>
      <c r="K49" s="158" t="s">
        <v>535</v>
      </c>
      <c r="L49" s="158">
        <v>0</v>
      </c>
      <c r="M49" s="158" t="s">
        <v>535</v>
      </c>
      <c r="N49" s="158" t="s">
        <v>535</v>
      </c>
      <c r="O49" s="158" t="s">
        <v>535</v>
      </c>
      <c r="P49" s="158">
        <v>0</v>
      </c>
      <c r="Q49" s="158" t="s">
        <v>535</v>
      </c>
      <c r="R49" s="158" t="s">
        <v>535</v>
      </c>
      <c r="S49" s="158" t="s">
        <v>535</v>
      </c>
      <c r="T49" s="158">
        <v>0</v>
      </c>
      <c r="U49" s="158" t="s">
        <v>535</v>
      </c>
      <c r="V49" s="158" t="s">
        <v>535</v>
      </c>
      <c r="W49" s="158" t="s">
        <v>535</v>
      </c>
      <c r="X49" s="158">
        <v>0</v>
      </c>
      <c r="Y49" s="158" t="s">
        <v>535</v>
      </c>
      <c r="Z49" s="158" t="s">
        <v>535</v>
      </c>
      <c r="AA49" s="158" t="s">
        <v>535</v>
      </c>
      <c r="AB49" s="158">
        <f t="shared" si="7"/>
        <v>0</v>
      </c>
      <c r="AC49" s="158" t="s">
        <v>535</v>
      </c>
    </row>
    <row r="50" spans="1:29" s="153" customFormat="1" ht="15" customHeight="1" x14ac:dyDescent="0.2">
      <c r="A50" s="160" t="s">
        <v>142</v>
      </c>
      <c r="B50" s="164" t="s">
        <v>141</v>
      </c>
      <c r="C50" s="158">
        <f t="shared" si="4"/>
        <v>0</v>
      </c>
      <c r="D50" s="158" t="s">
        <v>535</v>
      </c>
      <c r="E50" s="158">
        <f t="shared" si="8"/>
        <v>0</v>
      </c>
      <c r="F50" s="158">
        <f t="shared" si="9"/>
        <v>0</v>
      </c>
      <c r="G50" s="158" t="s">
        <v>583</v>
      </c>
      <c r="H50" s="158">
        <v>0</v>
      </c>
      <c r="I50" s="158" t="s">
        <v>535</v>
      </c>
      <c r="J50" s="158" t="s">
        <v>535</v>
      </c>
      <c r="K50" s="158" t="s">
        <v>535</v>
      </c>
      <c r="L50" s="158">
        <v>0</v>
      </c>
      <c r="M50" s="158" t="s">
        <v>535</v>
      </c>
      <c r="N50" s="158" t="s">
        <v>535</v>
      </c>
      <c r="O50" s="158" t="s">
        <v>535</v>
      </c>
      <c r="P50" s="158">
        <v>0</v>
      </c>
      <c r="Q50" s="158" t="s">
        <v>535</v>
      </c>
      <c r="R50" s="158" t="s">
        <v>535</v>
      </c>
      <c r="S50" s="158" t="s">
        <v>535</v>
      </c>
      <c r="T50" s="158">
        <v>0</v>
      </c>
      <c r="U50" s="158" t="s">
        <v>535</v>
      </c>
      <c r="V50" s="158" t="s">
        <v>535</v>
      </c>
      <c r="W50" s="158" t="s">
        <v>535</v>
      </c>
      <c r="X50" s="158">
        <v>0</v>
      </c>
      <c r="Y50" s="158" t="s">
        <v>535</v>
      </c>
      <c r="Z50" s="158" t="s">
        <v>535</v>
      </c>
      <c r="AA50" s="158" t="s">
        <v>535</v>
      </c>
      <c r="AB50" s="158">
        <f t="shared" si="7"/>
        <v>0</v>
      </c>
      <c r="AC50" s="158" t="s">
        <v>535</v>
      </c>
    </row>
    <row r="51" spans="1:29" s="153" customFormat="1" ht="15" customHeight="1" x14ac:dyDescent="0.2">
      <c r="A51" s="160" t="s">
        <v>140</v>
      </c>
      <c r="B51" s="164" t="s">
        <v>605</v>
      </c>
      <c r="C51" s="158">
        <f t="shared" si="4"/>
        <v>0</v>
      </c>
      <c r="D51" s="158" t="s">
        <v>535</v>
      </c>
      <c r="E51" s="158">
        <f t="shared" si="8"/>
        <v>0</v>
      </c>
      <c r="F51" s="158">
        <f t="shared" si="9"/>
        <v>0</v>
      </c>
      <c r="G51" s="158" t="s">
        <v>583</v>
      </c>
      <c r="H51" s="158">
        <v>0</v>
      </c>
      <c r="I51" s="158" t="s">
        <v>535</v>
      </c>
      <c r="J51" s="158" t="s">
        <v>535</v>
      </c>
      <c r="K51" s="158" t="s">
        <v>535</v>
      </c>
      <c r="L51" s="158">
        <v>0</v>
      </c>
      <c r="M51" s="158" t="s">
        <v>535</v>
      </c>
      <c r="N51" s="158" t="s">
        <v>535</v>
      </c>
      <c r="O51" s="158" t="s">
        <v>535</v>
      </c>
      <c r="P51" s="158">
        <v>0</v>
      </c>
      <c r="Q51" s="158" t="s">
        <v>535</v>
      </c>
      <c r="R51" s="158" t="s">
        <v>535</v>
      </c>
      <c r="S51" s="158" t="s">
        <v>535</v>
      </c>
      <c r="T51" s="158">
        <v>0</v>
      </c>
      <c r="U51" s="158" t="s">
        <v>535</v>
      </c>
      <c r="V51" s="158" t="s">
        <v>535</v>
      </c>
      <c r="W51" s="158" t="s">
        <v>535</v>
      </c>
      <c r="X51" s="158">
        <v>0</v>
      </c>
      <c r="Y51" s="158" t="s">
        <v>535</v>
      </c>
      <c r="Z51" s="158" t="s">
        <v>535</v>
      </c>
      <c r="AA51" s="158" t="s">
        <v>535</v>
      </c>
      <c r="AB51" s="158">
        <f t="shared" si="7"/>
        <v>0</v>
      </c>
      <c r="AC51" s="158" t="s">
        <v>535</v>
      </c>
    </row>
    <row r="52" spans="1:29" s="153" customFormat="1" ht="15" customHeight="1" x14ac:dyDescent="0.2">
      <c r="A52" s="166" t="s">
        <v>608</v>
      </c>
      <c r="B52" s="164" t="s">
        <v>607</v>
      </c>
      <c r="C52" s="158">
        <f t="shared" si="4"/>
        <v>0</v>
      </c>
      <c r="D52" s="158" t="s">
        <v>535</v>
      </c>
      <c r="E52" s="158">
        <f t="shared" si="8"/>
        <v>0</v>
      </c>
      <c r="F52" s="158">
        <f t="shared" si="9"/>
        <v>0</v>
      </c>
      <c r="G52" s="158" t="s">
        <v>583</v>
      </c>
      <c r="H52" s="158">
        <v>0</v>
      </c>
      <c r="I52" s="158" t="s">
        <v>535</v>
      </c>
      <c r="J52" s="158" t="s">
        <v>535</v>
      </c>
      <c r="K52" s="158" t="s">
        <v>535</v>
      </c>
      <c r="L52" s="158">
        <v>0</v>
      </c>
      <c r="M52" s="158" t="s">
        <v>535</v>
      </c>
      <c r="N52" s="158" t="s">
        <v>535</v>
      </c>
      <c r="O52" s="158" t="s">
        <v>535</v>
      </c>
      <c r="P52" s="158">
        <v>0</v>
      </c>
      <c r="Q52" s="158" t="s">
        <v>535</v>
      </c>
      <c r="R52" s="158" t="s">
        <v>535</v>
      </c>
      <c r="S52" s="158" t="s">
        <v>535</v>
      </c>
      <c r="T52" s="158">
        <v>0</v>
      </c>
      <c r="U52" s="158" t="s">
        <v>535</v>
      </c>
      <c r="V52" s="158" t="s">
        <v>535</v>
      </c>
      <c r="W52" s="158" t="s">
        <v>535</v>
      </c>
      <c r="X52" s="158">
        <v>0</v>
      </c>
      <c r="Y52" s="158" t="s">
        <v>535</v>
      </c>
      <c r="Z52" s="158" t="s">
        <v>535</v>
      </c>
      <c r="AA52" s="158" t="s">
        <v>535</v>
      </c>
      <c r="AB52" s="158">
        <f t="shared" si="7"/>
        <v>0</v>
      </c>
      <c r="AC52" s="158" t="s">
        <v>535</v>
      </c>
    </row>
    <row r="53" spans="1:29" ht="30.95" customHeight="1" x14ac:dyDescent="0.2">
      <c r="A53" s="160" t="s">
        <v>59</v>
      </c>
      <c r="B53" s="161" t="s">
        <v>139</v>
      </c>
      <c r="C53" s="158"/>
      <c r="D53" s="158"/>
      <c r="E53" s="158"/>
      <c r="F53" s="158"/>
      <c r="G53" s="158"/>
      <c r="H53" s="158"/>
      <c r="I53" s="158"/>
      <c r="J53" s="158"/>
      <c r="K53" s="158"/>
      <c r="L53" s="158"/>
      <c r="M53" s="158"/>
      <c r="N53" s="158"/>
      <c r="O53" s="158"/>
      <c r="P53" s="158"/>
      <c r="Q53" s="158"/>
      <c r="R53" s="158"/>
      <c r="S53" s="158"/>
      <c r="T53" s="158"/>
      <c r="U53" s="158"/>
      <c r="V53" s="158"/>
      <c r="W53" s="158"/>
      <c r="X53" s="158"/>
      <c r="Y53" s="158"/>
      <c r="Z53" s="158"/>
      <c r="AA53" s="158"/>
      <c r="AB53" s="158"/>
      <c r="AC53" s="158"/>
    </row>
    <row r="54" spans="1:29" ht="15" customHeight="1" x14ac:dyDescent="0.2">
      <c r="A54" s="160" t="s">
        <v>138</v>
      </c>
      <c r="B54" s="164" t="s">
        <v>137</v>
      </c>
      <c r="C54" s="165">
        <f t="shared" si="4"/>
        <v>25.56879</v>
      </c>
      <c r="D54" s="165" t="s">
        <v>535</v>
      </c>
      <c r="E54" s="165">
        <f>C54</f>
        <v>25.56879</v>
      </c>
      <c r="F54" s="165">
        <f>E54</f>
        <v>25.56879</v>
      </c>
      <c r="G54" s="165" t="s">
        <v>583</v>
      </c>
      <c r="H54" s="165">
        <v>0</v>
      </c>
      <c r="I54" s="165" t="s">
        <v>535</v>
      </c>
      <c r="J54" s="165" t="s">
        <v>535</v>
      </c>
      <c r="K54" s="165" t="s">
        <v>535</v>
      </c>
      <c r="L54" s="165">
        <v>25.56879</v>
      </c>
      <c r="M54" s="165" t="s">
        <v>535</v>
      </c>
      <c r="N54" s="165" t="s">
        <v>535</v>
      </c>
      <c r="O54" s="165" t="s">
        <v>535</v>
      </c>
      <c r="P54" s="165">
        <v>0</v>
      </c>
      <c r="Q54" s="165" t="s">
        <v>535</v>
      </c>
      <c r="R54" s="165" t="s">
        <v>535</v>
      </c>
      <c r="S54" s="165" t="s">
        <v>535</v>
      </c>
      <c r="T54" s="165">
        <v>0</v>
      </c>
      <c r="U54" s="165" t="s">
        <v>535</v>
      </c>
      <c r="V54" s="165" t="s">
        <v>535</v>
      </c>
      <c r="W54" s="165" t="s">
        <v>535</v>
      </c>
      <c r="X54" s="165">
        <v>0</v>
      </c>
      <c r="Y54" s="165" t="s">
        <v>535</v>
      </c>
      <c r="Z54" s="165" t="s">
        <v>535</v>
      </c>
      <c r="AA54" s="165" t="s">
        <v>535</v>
      </c>
      <c r="AB54" s="165">
        <f t="shared" si="7"/>
        <v>25.56879</v>
      </c>
      <c r="AC54" s="158" t="s">
        <v>535</v>
      </c>
    </row>
    <row r="55" spans="1:29" s="153" customFormat="1" ht="15" customHeight="1" x14ac:dyDescent="0.2">
      <c r="A55" s="160" t="s">
        <v>136</v>
      </c>
      <c r="B55" s="164" t="s">
        <v>130</v>
      </c>
      <c r="C55" s="158">
        <f t="shared" si="4"/>
        <v>0</v>
      </c>
      <c r="D55" s="158" t="s">
        <v>535</v>
      </c>
      <c r="E55" s="158">
        <f t="shared" ref="E55:E61" si="10">C55</f>
        <v>0</v>
      </c>
      <c r="F55" s="158">
        <f t="shared" ref="F55:F61" si="11">E55</f>
        <v>0</v>
      </c>
      <c r="G55" s="158" t="s">
        <v>583</v>
      </c>
      <c r="H55" s="158">
        <f>H45</f>
        <v>0</v>
      </c>
      <c r="I55" s="158" t="s">
        <v>535</v>
      </c>
      <c r="J55" s="158" t="s">
        <v>535</v>
      </c>
      <c r="K55" s="158" t="s">
        <v>535</v>
      </c>
      <c r="L55" s="158">
        <f>L45</f>
        <v>0</v>
      </c>
      <c r="M55" s="158" t="s">
        <v>535</v>
      </c>
      <c r="N55" s="158" t="s">
        <v>535</v>
      </c>
      <c r="O55" s="158" t="s">
        <v>535</v>
      </c>
      <c r="P55" s="158">
        <f>P45</f>
        <v>0</v>
      </c>
      <c r="Q55" s="158" t="s">
        <v>535</v>
      </c>
      <c r="R55" s="158" t="s">
        <v>535</v>
      </c>
      <c r="S55" s="158" t="s">
        <v>535</v>
      </c>
      <c r="T55" s="158">
        <f>T45</f>
        <v>0</v>
      </c>
      <c r="U55" s="158" t="s">
        <v>535</v>
      </c>
      <c r="V55" s="158" t="s">
        <v>535</v>
      </c>
      <c r="W55" s="158" t="s">
        <v>535</v>
      </c>
      <c r="X55" s="158">
        <f>X45</f>
        <v>0</v>
      </c>
      <c r="Y55" s="158" t="s">
        <v>535</v>
      </c>
      <c r="Z55" s="158" t="s">
        <v>535</v>
      </c>
      <c r="AA55" s="158" t="s">
        <v>535</v>
      </c>
      <c r="AB55" s="158">
        <f t="shared" si="7"/>
        <v>0</v>
      </c>
      <c r="AC55" s="158" t="s">
        <v>535</v>
      </c>
    </row>
    <row r="56" spans="1:29" s="153" customFormat="1" ht="15" customHeight="1" x14ac:dyDescent="0.2">
      <c r="A56" s="160" t="s">
        <v>135</v>
      </c>
      <c r="B56" s="164" t="s">
        <v>129</v>
      </c>
      <c r="C56" s="158">
        <f t="shared" si="4"/>
        <v>0</v>
      </c>
      <c r="D56" s="158" t="s">
        <v>535</v>
      </c>
      <c r="E56" s="158">
        <f t="shared" si="10"/>
        <v>0</v>
      </c>
      <c r="F56" s="158">
        <f t="shared" si="11"/>
        <v>0</v>
      </c>
      <c r="G56" s="158" t="s">
        <v>583</v>
      </c>
      <c r="H56" s="158">
        <f>H46</f>
        <v>0</v>
      </c>
      <c r="I56" s="158" t="s">
        <v>535</v>
      </c>
      <c r="J56" s="158" t="s">
        <v>535</v>
      </c>
      <c r="K56" s="158" t="s">
        <v>535</v>
      </c>
      <c r="L56" s="158">
        <f>L46</f>
        <v>0</v>
      </c>
      <c r="M56" s="158" t="s">
        <v>535</v>
      </c>
      <c r="N56" s="158" t="s">
        <v>535</v>
      </c>
      <c r="O56" s="158" t="s">
        <v>535</v>
      </c>
      <c r="P56" s="158">
        <f>P46</f>
        <v>0</v>
      </c>
      <c r="Q56" s="158" t="s">
        <v>535</v>
      </c>
      <c r="R56" s="158" t="s">
        <v>535</v>
      </c>
      <c r="S56" s="158" t="s">
        <v>535</v>
      </c>
      <c r="T56" s="158">
        <f>T46</f>
        <v>0</v>
      </c>
      <c r="U56" s="158" t="s">
        <v>535</v>
      </c>
      <c r="V56" s="158" t="s">
        <v>535</v>
      </c>
      <c r="W56" s="158" t="s">
        <v>535</v>
      </c>
      <c r="X56" s="158">
        <f>X46</f>
        <v>0</v>
      </c>
      <c r="Y56" s="158" t="s">
        <v>535</v>
      </c>
      <c r="Z56" s="158" t="s">
        <v>535</v>
      </c>
      <c r="AA56" s="158" t="s">
        <v>535</v>
      </c>
      <c r="AB56" s="158">
        <f t="shared" si="7"/>
        <v>0</v>
      </c>
      <c r="AC56" s="158" t="s">
        <v>535</v>
      </c>
    </row>
    <row r="57" spans="1:29" s="153" customFormat="1" ht="15" customHeight="1" x14ac:dyDescent="0.2">
      <c r="A57" s="160" t="s">
        <v>134</v>
      </c>
      <c r="B57" s="164" t="s">
        <v>128</v>
      </c>
      <c r="C57" s="158">
        <f t="shared" si="4"/>
        <v>0</v>
      </c>
      <c r="D57" s="158" t="s">
        <v>535</v>
      </c>
      <c r="E57" s="158">
        <f t="shared" si="10"/>
        <v>0</v>
      </c>
      <c r="F57" s="158">
        <f t="shared" si="11"/>
        <v>0</v>
      </c>
      <c r="G57" s="158" t="s">
        <v>583</v>
      </c>
      <c r="H57" s="158">
        <f>H47</f>
        <v>0</v>
      </c>
      <c r="I57" s="158" t="s">
        <v>535</v>
      </c>
      <c r="J57" s="158" t="s">
        <v>535</v>
      </c>
      <c r="K57" s="158" t="s">
        <v>535</v>
      </c>
      <c r="L57" s="158">
        <f>L47</f>
        <v>0</v>
      </c>
      <c r="M57" s="158" t="s">
        <v>535</v>
      </c>
      <c r="N57" s="158" t="s">
        <v>535</v>
      </c>
      <c r="O57" s="158" t="s">
        <v>535</v>
      </c>
      <c r="P57" s="158">
        <f>P47</f>
        <v>0</v>
      </c>
      <c r="Q57" s="158" t="s">
        <v>535</v>
      </c>
      <c r="R57" s="158" t="s">
        <v>535</v>
      </c>
      <c r="S57" s="158" t="s">
        <v>535</v>
      </c>
      <c r="T57" s="158">
        <f>T47</f>
        <v>0</v>
      </c>
      <c r="U57" s="158" t="s">
        <v>535</v>
      </c>
      <c r="V57" s="158" t="s">
        <v>535</v>
      </c>
      <c r="W57" s="158" t="s">
        <v>535</v>
      </c>
      <c r="X57" s="158">
        <f>X47</f>
        <v>0</v>
      </c>
      <c r="Y57" s="158" t="s">
        <v>535</v>
      </c>
      <c r="Z57" s="158" t="s">
        <v>535</v>
      </c>
      <c r="AA57" s="158" t="s">
        <v>535</v>
      </c>
      <c r="AB57" s="158">
        <f t="shared" si="7"/>
        <v>0</v>
      </c>
      <c r="AC57" s="158" t="s">
        <v>535</v>
      </c>
    </row>
    <row r="58" spans="1:29" s="153" customFormat="1" ht="15" customHeight="1" x14ac:dyDescent="0.2">
      <c r="A58" s="160" t="s">
        <v>133</v>
      </c>
      <c r="B58" s="164" t="s">
        <v>127</v>
      </c>
      <c r="C58" s="158">
        <f t="shared" si="4"/>
        <v>4.3490000000000002</v>
      </c>
      <c r="D58" s="158" t="s">
        <v>535</v>
      </c>
      <c r="E58" s="158">
        <f t="shared" si="10"/>
        <v>4.3490000000000002</v>
      </c>
      <c r="F58" s="158">
        <f t="shared" si="11"/>
        <v>4.3490000000000002</v>
      </c>
      <c r="G58" s="158" t="s">
        <v>583</v>
      </c>
      <c r="H58" s="158">
        <f>H48+H49+H50</f>
        <v>0</v>
      </c>
      <c r="I58" s="158" t="s">
        <v>535</v>
      </c>
      <c r="J58" s="158" t="s">
        <v>535</v>
      </c>
      <c r="K58" s="158" t="s">
        <v>535</v>
      </c>
      <c r="L58" s="158">
        <f>L48+L49+L50</f>
        <v>4.3490000000000002</v>
      </c>
      <c r="M58" s="158" t="s">
        <v>535</v>
      </c>
      <c r="N58" s="158" t="s">
        <v>535</v>
      </c>
      <c r="O58" s="158" t="s">
        <v>535</v>
      </c>
      <c r="P58" s="158">
        <f>P48+P49+P50</f>
        <v>0</v>
      </c>
      <c r="Q58" s="158" t="s">
        <v>535</v>
      </c>
      <c r="R58" s="158" t="s">
        <v>535</v>
      </c>
      <c r="S58" s="158" t="s">
        <v>535</v>
      </c>
      <c r="T58" s="158">
        <f>T48+T49+T50</f>
        <v>0</v>
      </c>
      <c r="U58" s="158" t="s">
        <v>535</v>
      </c>
      <c r="V58" s="158" t="s">
        <v>535</v>
      </c>
      <c r="W58" s="158" t="s">
        <v>535</v>
      </c>
      <c r="X58" s="158">
        <f>X48+X49+X50</f>
        <v>0</v>
      </c>
      <c r="Y58" s="158" t="s">
        <v>535</v>
      </c>
      <c r="Z58" s="158" t="s">
        <v>535</v>
      </c>
      <c r="AA58" s="158" t="s">
        <v>535</v>
      </c>
      <c r="AB58" s="158">
        <f t="shared" si="7"/>
        <v>4.3490000000000002</v>
      </c>
      <c r="AC58" s="158" t="s">
        <v>535</v>
      </c>
    </row>
    <row r="59" spans="1:29" s="153" customFormat="1" ht="15" customHeight="1" x14ac:dyDescent="0.2">
      <c r="A59" s="160" t="s">
        <v>132</v>
      </c>
      <c r="B59" s="164" t="s">
        <v>605</v>
      </c>
      <c r="C59" s="158">
        <f t="shared" si="4"/>
        <v>0</v>
      </c>
      <c r="D59" s="158" t="s">
        <v>535</v>
      </c>
      <c r="E59" s="158">
        <f t="shared" si="10"/>
        <v>0</v>
      </c>
      <c r="F59" s="158">
        <f t="shared" si="11"/>
        <v>0</v>
      </c>
      <c r="G59" s="158" t="s">
        <v>583</v>
      </c>
      <c r="H59" s="158">
        <f>H51</f>
        <v>0</v>
      </c>
      <c r="I59" s="158" t="s">
        <v>535</v>
      </c>
      <c r="J59" s="158" t="s">
        <v>535</v>
      </c>
      <c r="K59" s="158" t="s">
        <v>535</v>
      </c>
      <c r="L59" s="158">
        <f>L51</f>
        <v>0</v>
      </c>
      <c r="M59" s="158" t="s">
        <v>535</v>
      </c>
      <c r="N59" s="158" t="s">
        <v>535</v>
      </c>
      <c r="O59" s="158" t="s">
        <v>535</v>
      </c>
      <c r="P59" s="158">
        <f>P51</f>
        <v>0</v>
      </c>
      <c r="Q59" s="158" t="s">
        <v>535</v>
      </c>
      <c r="R59" s="158" t="s">
        <v>535</v>
      </c>
      <c r="S59" s="158" t="s">
        <v>535</v>
      </c>
      <c r="T59" s="158">
        <f>T51</f>
        <v>0</v>
      </c>
      <c r="U59" s="158" t="s">
        <v>535</v>
      </c>
      <c r="V59" s="158" t="s">
        <v>535</v>
      </c>
      <c r="W59" s="158" t="s">
        <v>535</v>
      </c>
      <c r="X59" s="158">
        <f>X51</f>
        <v>0</v>
      </c>
      <c r="Y59" s="158" t="s">
        <v>535</v>
      </c>
      <c r="Z59" s="158" t="s">
        <v>535</v>
      </c>
      <c r="AA59" s="158" t="s">
        <v>535</v>
      </c>
      <c r="AB59" s="158">
        <f t="shared" si="7"/>
        <v>0</v>
      </c>
      <c r="AC59" s="158" t="s">
        <v>535</v>
      </c>
    </row>
    <row r="60" spans="1:29" s="153" customFormat="1" ht="15" customHeight="1" x14ac:dyDescent="0.2">
      <c r="A60" s="166" t="s">
        <v>609</v>
      </c>
      <c r="B60" s="164" t="s">
        <v>607</v>
      </c>
      <c r="C60" s="158">
        <f t="shared" si="4"/>
        <v>0</v>
      </c>
      <c r="D60" s="158" t="s">
        <v>535</v>
      </c>
      <c r="E60" s="158">
        <f t="shared" si="10"/>
        <v>0</v>
      </c>
      <c r="F60" s="158">
        <f t="shared" si="11"/>
        <v>0</v>
      </c>
      <c r="G60" s="158" t="s">
        <v>583</v>
      </c>
      <c r="H60" s="158">
        <f>H52</f>
        <v>0</v>
      </c>
      <c r="I60" s="158" t="s">
        <v>535</v>
      </c>
      <c r="J60" s="158" t="s">
        <v>535</v>
      </c>
      <c r="K60" s="158" t="s">
        <v>535</v>
      </c>
      <c r="L60" s="158">
        <f>L52</f>
        <v>0</v>
      </c>
      <c r="M60" s="158" t="s">
        <v>535</v>
      </c>
      <c r="N60" s="158" t="s">
        <v>535</v>
      </c>
      <c r="O60" s="158" t="s">
        <v>535</v>
      </c>
      <c r="P60" s="158">
        <f>P52</f>
        <v>0</v>
      </c>
      <c r="Q60" s="158" t="s">
        <v>535</v>
      </c>
      <c r="R60" s="158" t="s">
        <v>535</v>
      </c>
      <c r="S60" s="158" t="s">
        <v>535</v>
      </c>
      <c r="T60" s="158">
        <f>T52</f>
        <v>0</v>
      </c>
      <c r="U60" s="158" t="s">
        <v>535</v>
      </c>
      <c r="V60" s="158" t="s">
        <v>535</v>
      </c>
      <c r="W60" s="158" t="s">
        <v>535</v>
      </c>
      <c r="X60" s="158">
        <f>X52</f>
        <v>0</v>
      </c>
      <c r="Y60" s="158" t="s">
        <v>535</v>
      </c>
      <c r="Z60" s="158" t="s">
        <v>535</v>
      </c>
      <c r="AA60" s="158" t="s">
        <v>535</v>
      </c>
      <c r="AB60" s="158">
        <f t="shared" si="7"/>
        <v>0</v>
      </c>
      <c r="AC60" s="158" t="s">
        <v>535</v>
      </c>
    </row>
    <row r="61" spans="1:29" s="153" customFormat="1" ht="47.1" customHeight="1" x14ac:dyDescent="0.2">
      <c r="A61" s="160" t="s">
        <v>58</v>
      </c>
      <c r="B61" s="164" t="s">
        <v>224</v>
      </c>
      <c r="C61" s="158" t="str">
        <f t="shared" si="4"/>
        <v>нд</v>
      </c>
      <c r="D61" s="158" t="s">
        <v>535</v>
      </c>
      <c r="E61" s="158" t="str">
        <f t="shared" si="10"/>
        <v>нд</v>
      </c>
      <c r="F61" s="158" t="str">
        <f t="shared" si="11"/>
        <v>нд</v>
      </c>
      <c r="G61" s="158" t="s">
        <v>583</v>
      </c>
      <c r="H61" s="158">
        <v>0</v>
      </c>
      <c r="I61" s="158" t="s">
        <v>535</v>
      </c>
      <c r="J61" s="158" t="s">
        <v>535</v>
      </c>
      <c r="K61" s="158" t="s">
        <v>535</v>
      </c>
      <c r="L61" s="158">
        <v>0</v>
      </c>
      <c r="M61" s="158" t="s">
        <v>535</v>
      </c>
      <c r="N61" s="158" t="s">
        <v>535</v>
      </c>
      <c r="O61" s="158" t="s">
        <v>535</v>
      </c>
      <c r="P61" s="158">
        <v>0</v>
      </c>
      <c r="Q61" s="158" t="s">
        <v>535</v>
      </c>
      <c r="R61" s="158" t="s">
        <v>535</v>
      </c>
      <c r="S61" s="158" t="s">
        <v>535</v>
      </c>
      <c r="T61" s="158">
        <v>0</v>
      </c>
      <c r="U61" s="158" t="s">
        <v>535</v>
      </c>
      <c r="V61" s="158" t="s">
        <v>535</v>
      </c>
      <c r="W61" s="158" t="s">
        <v>535</v>
      </c>
      <c r="X61" s="158">
        <v>0</v>
      </c>
      <c r="Y61" s="158" t="s">
        <v>535</v>
      </c>
      <c r="Z61" s="158" t="s">
        <v>535</v>
      </c>
      <c r="AA61" s="158" t="s">
        <v>535</v>
      </c>
      <c r="AB61" s="158" t="s">
        <v>535</v>
      </c>
      <c r="AC61" s="158" t="s">
        <v>535</v>
      </c>
    </row>
    <row r="62" spans="1:29" s="153" customFormat="1" ht="15" customHeight="1" x14ac:dyDescent="0.2">
      <c r="A62" s="160" t="s">
        <v>56</v>
      </c>
      <c r="B62" s="161" t="s">
        <v>131</v>
      </c>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row>
    <row r="63" spans="1:29" s="153" customFormat="1" ht="15" customHeight="1" x14ac:dyDescent="0.2">
      <c r="A63" s="160" t="s">
        <v>218</v>
      </c>
      <c r="B63" s="164" t="s">
        <v>151</v>
      </c>
      <c r="C63" s="158">
        <f t="shared" si="4"/>
        <v>0</v>
      </c>
      <c r="D63" s="158" t="s">
        <v>535</v>
      </c>
      <c r="E63" s="158">
        <f>C63</f>
        <v>0</v>
      </c>
      <c r="F63" s="158">
        <f>E63</f>
        <v>0</v>
      </c>
      <c r="G63" s="158" t="s">
        <v>583</v>
      </c>
      <c r="H63" s="158">
        <v>0</v>
      </c>
      <c r="I63" s="158" t="s">
        <v>535</v>
      </c>
      <c r="J63" s="158" t="s">
        <v>535</v>
      </c>
      <c r="K63" s="158" t="s">
        <v>535</v>
      </c>
      <c r="L63" s="158">
        <v>0</v>
      </c>
      <c r="M63" s="158" t="s">
        <v>535</v>
      </c>
      <c r="N63" s="158" t="s">
        <v>535</v>
      </c>
      <c r="O63" s="158" t="s">
        <v>535</v>
      </c>
      <c r="P63" s="158">
        <v>0</v>
      </c>
      <c r="Q63" s="158" t="s">
        <v>535</v>
      </c>
      <c r="R63" s="158" t="s">
        <v>535</v>
      </c>
      <c r="S63" s="158" t="s">
        <v>535</v>
      </c>
      <c r="T63" s="158">
        <v>0</v>
      </c>
      <c r="U63" s="158" t="s">
        <v>535</v>
      </c>
      <c r="V63" s="158" t="s">
        <v>535</v>
      </c>
      <c r="W63" s="158" t="s">
        <v>535</v>
      </c>
      <c r="X63" s="158">
        <v>0</v>
      </c>
      <c r="Y63" s="158" t="s">
        <v>535</v>
      </c>
      <c r="Z63" s="158" t="s">
        <v>535</v>
      </c>
      <c r="AA63" s="158" t="s">
        <v>535</v>
      </c>
      <c r="AB63" s="158">
        <f>H63+L63+P63+T63+X63</f>
        <v>0</v>
      </c>
      <c r="AC63" s="158" t="s">
        <v>535</v>
      </c>
    </row>
    <row r="64" spans="1:29" s="153" customFormat="1" ht="30.95" customHeight="1" x14ac:dyDescent="0.2">
      <c r="A64" s="160" t="s">
        <v>219</v>
      </c>
      <c r="B64" s="164" t="s">
        <v>149</v>
      </c>
      <c r="C64" s="158">
        <f t="shared" si="4"/>
        <v>0</v>
      </c>
      <c r="D64" s="158" t="s">
        <v>535</v>
      </c>
      <c r="E64" s="158">
        <f t="shared" ref="E64:E68" si="12">C64</f>
        <v>0</v>
      </c>
      <c r="F64" s="158">
        <f t="shared" ref="F64:F68" si="13">E64</f>
        <v>0</v>
      </c>
      <c r="G64" s="158" t="s">
        <v>583</v>
      </c>
      <c r="H64" s="158">
        <v>0</v>
      </c>
      <c r="I64" s="158" t="s">
        <v>535</v>
      </c>
      <c r="J64" s="158" t="s">
        <v>535</v>
      </c>
      <c r="K64" s="158" t="s">
        <v>535</v>
      </c>
      <c r="L64" s="158">
        <v>0</v>
      </c>
      <c r="M64" s="158" t="s">
        <v>535</v>
      </c>
      <c r="N64" s="158" t="s">
        <v>535</v>
      </c>
      <c r="O64" s="158" t="s">
        <v>535</v>
      </c>
      <c r="P64" s="158">
        <v>0</v>
      </c>
      <c r="Q64" s="158" t="s">
        <v>535</v>
      </c>
      <c r="R64" s="158" t="s">
        <v>535</v>
      </c>
      <c r="S64" s="158" t="s">
        <v>535</v>
      </c>
      <c r="T64" s="158">
        <v>0</v>
      </c>
      <c r="U64" s="158" t="s">
        <v>535</v>
      </c>
      <c r="V64" s="158" t="s">
        <v>535</v>
      </c>
      <c r="W64" s="158" t="s">
        <v>535</v>
      </c>
      <c r="X64" s="158">
        <v>0</v>
      </c>
      <c r="Y64" s="158" t="s">
        <v>535</v>
      </c>
      <c r="Z64" s="158" t="s">
        <v>535</v>
      </c>
      <c r="AA64" s="158" t="s">
        <v>535</v>
      </c>
      <c r="AB64" s="158">
        <f t="shared" ref="AB64:AB68" si="14">H64+L64+P64+T64+X64</f>
        <v>0</v>
      </c>
      <c r="AC64" s="158" t="s">
        <v>535</v>
      </c>
    </row>
    <row r="65" spans="1:29" s="153" customFormat="1" ht="15" customHeight="1" x14ac:dyDescent="0.2">
      <c r="A65" s="160" t="s">
        <v>220</v>
      </c>
      <c r="B65" s="164" t="s">
        <v>147</v>
      </c>
      <c r="C65" s="158">
        <f t="shared" si="4"/>
        <v>0</v>
      </c>
      <c r="D65" s="158" t="s">
        <v>535</v>
      </c>
      <c r="E65" s="158">
        <f t="shared" si="12"/>
        <v>0</v>
      </c>
      <c r="F65" s="158">
        <f t="shared" si="13"/>
        <v>0</v>
      </c>
      <c r="G65" s="158" t="s">
        <v>583</v>
      </c>
      <c r="H65" s="158">
        <v>0</v>
      </c>
      <c r="I65" s="158" t="s">
        <v>535</v>
      </c>
      <c r="J65" s="158" t="s">
        <v>535</v>
      </c>
      <c r="K65" s="158" t="s">
        <v>535</v>
      </c>
      <c r="L65" s="158">
        <v>0</v>
      </c>
      <c r="M65" s="158" t="s">
        <v>535</v>
      </c>
      <c r="N65" s="158" t="s">
        <v>535</v>
      </c>
      <c r="O65" s="158" t="s">
        <v>535</v>
      </c>
      <c r="P65" s="158">
        <v>0</v>
      </c>
      <c r="Q65" s="158" t="s">
        <v>535</v>
      </c>
      <c r="R65" s="158" t="s">
        <v>535</v>
      </c>
      <c r="S65" s="158" t="s">
        <v>535</v>
      </c>
      <c r="T65" s="158">
        <v>0</v>
      </c>
      <c r="U65" s="158" t="s">
        <v>535</v>
      </c>
      <c r="V65" s="158" t="s">
        <v>535</v>
      </c>
      <c r="W65" s="158" t="s">
        <v>535</v>
      </c>
      <c r="X65" s="158">
        <v>0</v>
      </c>
      <c r="Y65" s="158" t="s">
        <v>535</v>
      </c>
      <c r="Z65" s="158" t="s">
        <v>535</v>
      </c>
      <c r="AA65" s="158" t="s">
        <v>535</v>
      </c>
      <c r="AB65" s="158">
        <f t="shared" si="14"/>
        <v>0</v>
      </c>
      <c r="AC65" s="158" t="s">
        <v>535</v>
      </c>
    </row>
    <row r="66" spans="1:29" s="153" customFormat="1" ht="15" customHeight="1" x14ac:dyDescent="0.2">
      <c r="A66" s="160" t="s">
        <v>221</v>
      </c>
      <c r="B66" s="164" t="s">
        <v>223</v>
      </c>
      <c r="C66" s="158">
        <f t="shared" si="4"/>
        <v>4.3490000000000002</v>
      </c>
      <c r="D66" s="158" t="s">
        <v>535</v>
      </c>
      <c r="E66" s="158">
        <f t="shared" si="12"/>
        <v>4.3490000000000002</v>
      </c>
      <c r="F66" s="158">
        <f t="shared" si="13"/>
        <v>4.3490000000000002</v>
      </c>
      <c r="G66" s="158" t="s">
        <v>583</v>
      </c>
      <c r="H66" s="158">
        <v>0</v>
      </c>
      <c r="I66" s="158" t="s">
        <v>535</v>
      </c>
      <c r="J66" s="158" t="s">
        <v>535</v>
      </c>
      <c r="K66" s="158" t="s">
        <v>535</v>
      </c>
      <c r="L66" s="158">
        <v>4.3490000000000002</v>
      </c>
      <c r="M66" s="158" t="s">
        <v>535</v>
      </c>
      <c r="N66" s="158" t="s">
        <v>535</v>
      </c>
      <c r="O66" s="158" t="s">
        <v>535</v>
      </c>
      <c r="P66" s="158">
        <v>0</v>
      </c>
      <c r="Q66" s="158" t="s">
        <v>535</v>
      </c>
      <c r="R66" s="158" t="s">
        <v>535</v>
      </c>
      <c r="S66" s="158" t="s">
        <v>535</v>
      </c>
      <c r="T66" s="158">
        <v>0</v>
      </c>
      <c r="U66" s="158" t="s">
        <v>535</v>
      </c>
      <c r="V66" s="158" t="s">
        <v>535</v>
      </c>
      <c r="W66" s="158" t="s">
        <v>535</v>
      </c>
      <c r="X66" s="158">
        <v>0</v>
      </c>
      <c r="Y66" s="158" t="s">
        <v>535</v>
      </c>
      <c r="Z66" s="158" t="s">
        <v>535</v>
      </c>
      <c r="AA66" s="158" t="s">
        <v>535</v>
      </c>
      <c r="AB66" s="158">
        <f t="shared" si="14"/>
        <v>4.3490000000000002</v>
      </c>
      <c r="AC66" s="158" t="s">
        <v>535</v>
      </c>
    </row>
    <row r="67" spans="1:29" s="153" customFormat="1" ht="15" customHeight="1" x14ac:dyDescent="0.2">
      <c r="A67" s="160" t="s">
        <v>222</v>
      </c>
      <c r="B67" s="164" t="s">
        <v>605</v>
      </c>
      <c r="C67" s="158">
        <f t="shared" si="4"/>
        <v>0</v>
      </c>
      <c r="D67" s="158" t="s">
        <v>535</v>
      </c>
      <c r="E67" s="158">
        <f t="shared" si="12"/>
        <v>0</v>
      </c>
      <c r="F67" s="158">
        <f t="shared" si="13"/>
        <v>0</v>
      </c>
      <c r="G67" s="158" t="s">
        <v>583</v>
      </c>
      <c r="H67" s="158">
        <v>0</v>
      </c>
      <c r="I67" s="158" t="s">
        <v>535</v>
      </c>
      <c r="J67" s="158" t="s">
        <v>535</v>
      </c>
      <c r="K67" s="158" t="s">
        <v>535</v>
      </c>
      <c r="L67" s="158">
        <v>0</v>
      </c>
      <c r="M67" s="158" t="s">
        <v>535</v>
      </c>
      <c r="N67" s="158" t="s">
        <v>535</v>
      </c>
      <c r="O67" s="158" t="s">
        <v>535</v>
      </c>
      <c r="P67" s="158">
        <v>0</v>
      </c>
      <c r="Q67" s="158" t="s">
        <v>535</v>
      </c>
      <c r="R67" s="158" t="s">
        <v>535</v>
      </c>
      <c r="S67" s="158" t="s">
        <v>535</v>
      </c>
      <c r="T67" s="158">
        <v>0</v>
      </c>
      <c r="U67" s="158" t="s">
        <v>535</v>
      </c>
      <c r="V67" s="158" t="s">
        <v>535</v>
      </c>
      <c r="W67" s="158" t="s">
        <v>535</v>
      </c>
      <c r="X67" s="158">
        <v>0</v>
      </c>
      <c r="Y67" s="158" t="s">
        <v>535</v>
      </c>
      <c r="Z67" s="158" t="s">
        <v>535</v>
      </c>
      <c r="AA67" s="158" t="s">
        <v>535</v>
      </c>
      <c r="AB67" s="158">
        <f t="shared" si="14"/>
        <v>0</v>
      </c>
      <c r="AC67" s="158" t="s">
        <v>535</v>
      </c>
    </row>
    <row r="68" spans="1:29" s="153" customFormat="1" ht="15" customHeight="1" x14ac:dyDescent="0.2">
      <c r="A68" s="166" t="s">
        <v>610</v>
      </c>
      <c r="B68" s="164" t="s">
        <v>607</v>
      </c>
      <c r="C68" s="158">
        <f t="shared" si="4"/>
        <v>0</v>
      </c>
      <c r="D68" s="158" t="s">
        <v>535</v>
      </c>
      <c r="E68" s="158">
        <f t="shared" si="12"/>
        <v>0</v>
      </c>
      <c r="F68" s="158">
        <f t="shared" si="13"/>
        <v>0</v>
      </c>
      <c r="G68" s="158" t="s">
        <v>583</v>
      </c>
      <c r="H68" s="158">
        <v>0</v>
      </c>
      <c r="I68" s="158" t="s">
        <v>535</v>
      </c>
      <c r="J68" s="158" t="s">
        <v>535</v>
      </c>
      <c r="K68" s="158" t="s">
        <v>535</v>
      </c>
      <c r="L68" s="158">
        <v>0</v>
      </c>
      <c r="M68" s="158" t="s">
        <v>535</v>
      </c>
      <c r="N68" s="158" t="s">
        <v>535</v>
      </c>
      <c r="O68" s="158" t="s">
        <v>535</v>
      </c>
      <c r="P68" s="158">
        <v>0</v>
      </c>
      <c r="Q68" s="158" t="s">
        <v>535</v>
      </c>
      <c r="R68" s="158" t="s">
        <v>535</v>
      </c>
      <c r="S68" s="158" t="s">
        <v>535</v>
      </c>
      <c r="T68" s="158">
        <v>0</v>
      </c>
      <c r="U68" s="158" t="s">
        <v>535</v>
      </c>
      <c r="V68" s="158" t="s">
        <v>535</v>
      </c>
      <c r="W68" s="158" t="s">
        <v>535</v>
      </c>
      <c r="X68" s="158">
        <v>0</v>
      </c>
      <c r="Y68" s="158" t="s">
        <v>535</v>
      </c>
      <c r="Z68" s="158" t="s">
        <v>535</v>
      </c>
      <c r="AA68" s="158" t="s">
        <v>535</v>
      </c>
      <c r="AB68" s="158">
        <f t="shared" si="14"/>
        <v>0</v>
      </c>
      <c r="AC68" s="158" t="s">
        <v>535</v>
      </c>
    </row>
    <row r="69" spans="1:29" ht="11.1" customHeight="1" x14ac:dyDescent="0.2"/>
    <row r="70" spans="1:29" ht="11.45" customHeight="1" x14ac:dyDescent="0.2"/>
    <row r="71" spans="1:29" ht="11.45" customHeight="1" x14ac:dyDescent="0.2"/>
    <row r="72" spans="1:29" ht="11.45" customHeight="1" x14ac:dyDescent="0.2"/>
    <row r="73" spans="1:29" ht="11.45" customHeight="1" x14ac:dyDescent="0.2"/>
    <row r="74" spans="1:29" ht="11.45" customHeight="1" x14ac:dyDescent="0.2"/>
    <row r="75" spans="1:29" ht="11.45" customHeight="1" x14ac:dyDescent="0.2"/>
    <row r="76" spans="1:29" ht="11.45" customHeight="1" x14ac:dyDescent="0.2"/>
    <row r="77" spans="1:29" ht="11.45" customHeight="1" x14ac:dyDescent="0.2"/>
    <row r="78" spans="1:29" ht="11.45" customHeight="1" x14ac:dyDescent="0.2"/>
    <row r="79" spans="1:29" ht="11.45" customHeight="1" x14ac:dyDescent="0.2"/>
    <row r="80" spans="1:29"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sheetData>
  <customSheetViews>
    <customSheetView guid="{222FB211-2350-420C-BFE4-9DA8C9194F22}" scale="56" showPageBreaks="1" fitToPage="1" printArea="1" view="pageBreakPreview" topLeftCell="A13">
      <pane xSplit="2" ySplit="10" topLeftCell="F23" activePane="bottomRight" state="frozen"/>
      <selection pane="bottomRight" activeCell="P39" sqref="P39"/>
      <pageMargins left="0.39370078740157483" right="0.39370078740157483" top="0.78740157480314965" bottom="0.39370078740157483" header="0.31496062992125984" footer="0.31496062992125984"/>
      <pageSetup paperSize="8" scale="35" orientation="landscape" r:id="rId1"/>
      <headerFooter differentFirst="1" scaleWithDoc="0"/>
    </customSheetView>
    <customSheetView guid="{82706164-65D5-46C6-A482-3CEC2F6F0B86}" scale="70" showPageBreaks="1" fitToPage="1" printArea="1" view="pageBreakPreview" topLeftCell="A13">
      <pane xSplit="2" ySplit="10" topLeftCell="C23" activePane="bottomRight" state="frozen"/>
      <selection pane="bottomRight" activeCell="D26" sqref="D26"/>
      <pageMargins left="0.39370078740157483" right="0.39370078740157483" top="0.78740157480314965" bottom="0.39370078740157483" header="0.31496062992125984" footer="0.31496062992125984"/>
      <pageSetup paperSize="8" scale="35" orientation="landscape" r:id="rId2"/>
      <headerFooter differentFirst="1" scaleWithDoc="0"/>
    </customSheetView>
    <customSheetView guid="{DE20B92D-B76C-4570-8CA1-DE4EE8DD0822}" scale="70" showPageBreaks="1" fitToPage="1" printArea="1" view="pageBreakPreview" topLeftCell="A13">
      <pane xSplit="2" ySplit="10" topLeftCell="C23" activePane="bottomRight" state="frozen"/>
      <selection pane="bottomRight" activeCell="C64" sqref="C64"/>
      <pageMargins left="0.39370078740157483" right="0.39370078740157483" top="0.78740157480314965" bottom="0.39370078740157483" header="0.31496062992125984" footer="0.31496062992125984"/>
      <pageSetup paperSize="8" scale="35" orientation="landscape" r:id="rId3"/>
      <headerFooter differentFirst="1" scaleWithDoc="0"/>
    </customSheetView>
    <customSheetView guid="{B2156467-DABD-4AFC-BC18-E275263FEE82}" scale="70" showPageBreaks="1" fitToPage="1" printArea="1" view="pageBreakPreview" topLeftCell="A13">
      <pane xSplit="2" ySplit="10" topLeftCell="C23" activePane="bottomRight" state="frozen"/>
      <selection pane="bottomRight" activeCell="AG27" sqref="C24:AG27"/>
      <pageMargins left="0.39370078740157483" right="0.39370078740157483" top="0.78740157480314965" bottom="0.39370078740157483" header="0.31496062992125984" footer="0.31496062992125984"/>
      <pageSetup paperSize="8" scale="53" orientation="landscape" r:id="rId4"/>
      <headerFooter differentFirst="1" scaleWithDoc="0"/>
    </customSheetView>
  </customSheetViews>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0" orientation="landscape" r:id="rId5"/>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BE3A64-0614-42FC-8F8A-34954623F05F}">
  <sheetPr>
    <pageSetUpPr fitToPage="1"/>
  </sheetPr>
  <dimension ref="A1:AV27"/>
  <sheetViews>
    <sheetView view="pageBreakPreview" topLeftCell="A16" zoomScale="85" zoomScaleSheetLayoutView="85" workbookViewId="0">
      <selection activeCell="O26" sqref="O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27" width="10.7109375" style="16" customWidth="1"/>
    <col min="28" max="28" width="12.7109375" style="16" customWidth="1"/>
    <col min="29" max="29" width="10.7109375" style="16" customWidth="1"/>
    <col min="30" max="30" width="13.2851562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68</v>
      </c>
    </row>
    <row r="2" spans="1:48" ht="18.75" x14ac:dyDescent="0.3">
      <c r="AV2" s="13" t="s">
        <v>10</v>
      </c>
    </row>
    <row r="3" spans="1:48" ht="18.75" x14ac:dyDescent="0.3">
      <c r="AV3" s="13" t="s">
        <v>67</v>
      </c>
    </row>
    <row r="4" spans="1:48" ht="18.75" x14ac:dyDescent="0.3">
      <c r="AV4" s="13"/>
    </row>
    <row r="5" spans="1:48" ht="18.75" customHeight="1" x14ac:dyDescent="0.25">
      <c r="A5" s="202" t="s">
        <v>547</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c r="AS5" s="202"/>
      <c r="AT5" s="202"/>
      <c r="AU5" s="202"/>
      <c r="AV5" s="202"/>
    </row>
    <row r="6" spans="1:48" ht="18.75" x14ac:dyDescent="0.3">
      <c r="AV6" s="13"/>
    </row>
    <row r="7" spans="1:48" ht="18.75" x14ac:dyDescent="0.25">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c r="AU7" s="206"/>
      <c r="AV7" s="206"/>
    </row>
    <row r="8" spans="1:48" ht="18.75" x14ac:dyDescent="0.25">
      <c r="A8" s="206"/>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206"/>
      <c r="AV8" s="206"/>
    </row>
    <row r="9" spans="1:48" x14ac:dyDescent="0.25">
      <c r="A9" s="207" t="s">
        <v>545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c r="AS9" s="207"/>
      <c r="AT9" s="207"/>
      <c r="AU9" s="207"/>
      <c r="AV9" s="207"/>
    </row>
    <row r="10" spans="1:48" ht="15.75" x14ac:dyDescent="0.25">
      <c r="A10" s="203" t="s">
        <v>8</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c r="AS10" s="203"/>
      <c r="AT10" s="203"/>
      <c r="AU10" s="203"/>
      <c r="AV10" s="203"/>
    </row>
    <row r="11" spans="1:48" ht="18.75" x14ac:dyDescent="0.2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x14ac:dyDescent="0.25">
      <c r="A12" s="207" t="s">
        <v>555</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c r="AS12" s="207"/>
      <c r="AT12" s="207"/>
      <c r="AU12" s="207"/>
      <c r="AV12" s="207"/>
    </row>
    <row r="13" spans="1:48" ht="15.75" x14ac:dyDescent="0.25">
      <c r="A13" s="203" t="s">
        <v>7</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c r="AS13" s="203"/>
      <c r="AT13" s="203"/>
      <c r="AU13" s="203"/>
      <c r="AV13" s="203"/>
    </row>
    <row r="14" spans="1:48" ht="18.75"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c r="AP14" s="217"/>
      <c r="AQ14" s="217"/>
      <c r="AR14" s="217"/>
      <c r="AS14" s="217"/>
      <c r="AT14" s="217"/>
      <c r="AU14" s="217"/>
      <c r="AV14" s="217"/>
    </row>
    <row r="15" spans="1:48" x14ac:dyDescent="0.25">
      <c r="A15" s="207" t="s">
        <v>575</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c r="AS15" s="207"/>
      <c r="AT15" s="207"/>
      <c r="AU15" s="207"/>
      <c r="AV15" s="207"/>
    </row>
    <row r="16" spans="1:48" ht="15.75" x14ac:dyDescent="0.25">
      <c r="A16" s="203" t="s">
        <v>6</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c r="AS16" s="203"/>
      <c r="AT16" s="203"/>
      <c r="AU16" s="203"/>
      <c r="AV16" s="203"/>
    </row>
    <row r="17" spans="1:48" x14ac:dyDescent="0.25">
      <c r="A17" s="238"/>
      <c r="B17" s="238"/>
      <c r="C17" s="238"/>
      <c r="D17" s="238"/>
      <c r="E17" s="238"/>
      <c r="F17" s="238"/>
      <c r="G17" s="238"/>
      <c r="H17" s="238"/>
      <c r="I17" s="238"/>
      <c r="J17" s="238"/>
      <c r="K17" s="238"/>
      <c r="L17" s="238"/>
      <c r="M17" s="238"/>
      <c r="N17" s="238"/>
      <c r="O17" s="238"/>
      <c r="P17" s="238"/>
      <c r="Q17" s="238"/>
      <c r="R17" s="238"/>
      <c r="S17" s="238"/>
      <c r="T17" s="238"/>
      <c r="U17" s="238"/>
      <c r="V17" s="238"/>
      <c r="W17" s="238"/>
      <c r="X17" s="238"/>
      <c r="Y17" s="238"/>
      <c r="Z17" s="238"/>
      <c r="AA17" s="238"/>
      <c r="AB17" s="238"/>
      <c r="AC17" s="238"/>
      <c r="AD17" s="238"/>
      <c r="AE17" s="238"/>
      <c r="AF17" s="238"/>
      <c r="AG17" s="238"/>
      <c r="AH17" s="238"/>
      <c r="AI17" s="238"/>
      <c r="AJ17" s="238"/>
      <c r="AK17" s="238"/>
      <c r="AL17" s="238"/>
      <c r="AM17" s="238"/>
      <c r="AN17" s="238"/>
      <c r="AO17" s="238"/>
      <c r="AP17" s="238"/>
      <c r="AQ17" s="238"/>
      <c r="AR17" s="238"/>
      <c r="AS17" s="238"/>
      <c r="AT17" s="238"/>
      <c r="AU17" s="238"/>
      <c r="AV17" s="238"/>
    </row>
    <row r="18" spans="1:48" ht="14.25" customHeight="1" x14ac:dyDescent="0.25">
      <c r="A18" s="238"/>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238"/>
      <c r="AI18" s="238"/>
      <c r="AJ18" s="238"/>
      <c r="AK18" s="238"/>
      <c r="AL18" s="238"/>
      <c r="AM18" s="238"/>
      <c r="AN18" s="238"/>
      <c r="AO18" s="238"/>
      <c r="AP18" s="238"/>
      <c r="AQ18" s="238"/>
      <c r="AR18" s="238"/>
      <c r="AS18" s="238"/>
      <c r="AT18" s="238"/>
      <c r="AU18" s="238"/>
      <c r="AV18" s="238"/>
    </row>
    <row r="19" spans="1:48" x14ac:dyDescent="0.25">
      <c r="A19" s="238"/>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38"/>
      <c r="AR19" s="238"/>
      <c r="AS19" s="238"/>
      <c r="AT19" s="238"/>
      <c r="AU19" s="238"/>
      <c r="AV19" s="238"/>
    </row>
    <row r="20" spans="1:48" x14ac:dyDescent="0.25">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38"/>
      <c r="AR20" s="238"/>
      <c r="AS20" s="238"/>
      <c r="AT20" s="238"/>
      <c r="AU20" s="238"/>
      <c r="AV20" s="238"/>
    </row>
    <row r="21" spans="1:48" x14ac:dyDescent="0.25">
      <c r="A21" s="329" t="s">
        <v>513</v>
      </c>
      <c r="B21" s="329"/>
      <c r="C21" s="329"/>
      <c r="D21" s="329"/>
      <c r="E21" s="329"/>
      <c r="F21" s="329"/>
      <c r="G21" s="329"/>
      <c r="H21" s="329"/>
      <c r="I21" s="329"/>
      <c r="J21" s="329"/>
      <c r="K21" s="329"/>
      <c r="L21" s="329"/>
      <c r="M21" s="329"/>
      <c r="N21" s="329"/>
      <c r="O21" s="329"/>
      <c r="P21" s="329"/>
      <c r="Q21" s="329"/>
      <c r="R21" s="329"/>
      <c r="S21" s="329"/>
      <c r="T21" s="329"/>
      <c r="U21" s="329"/>
      <c r="V21" s="329"/>
      <c r="W21" s="329"/>
      <c r="X21" s="329"/>
      <c r="Y21" s="329"/>
      <c r="Z21" s="329"/>
      <c r="AA21" s="329"/>
      <c r="AB21" s="329"/>
      <c r="AC21" s="329"/>
      <c r="AD21" s="329"/>
      <c r="AE21" s="329"/>
      <c r="AF21" s="329"/>
      <c r="AG21" s="329"/>
      <c r="AH21" s="329"/>
      <c r="AI21" s="329"/>
      <c r="AJ21" s="329"/>
      <c r="AK21" s="329"/>
      <c r="AL21" s="329"/>
      <c r="AM21" s="329"/>
      <c r="AN21" s="329"/>
      <c r="AO21" s="329"/>
      <c r="AP21" s="329"/>
      <c r="AQ21" s="329"/>
      <c r="AR21" s="329"/>
      <c r="AS21" s="329"/>
      <c r="AT21" s="329"/>
      <c r="AU21" s="329"/>
      <c r="AV21" s="329"/>
    </row>
    <row r="22" spans="1:48" ht="58.5" customHeight="1" x14ac:dyDescent="0.25">
      <c r="A22" s="330" t="s">
        <v>52</v>
      </c>
      <c r="B22" s="331" t="s">
        <v>24</v>
      </c>
      <c r="C22" s="330" t="s">
        <v>51</v>
      </c>
      <c r="D22" s="330" t="s">
        <v>50</v>
      </c>
      <c r="E22" s="334" t="s">
        <v>524</v>
      </c>
      <c r="F22" s="335"/>
      <c r="G22" s="335"/>
      <c r="H22" s="335"/>
      <c r="I22" s="335"/>
      <c r="J22" s="335"/>
      <c r="K22" s="335"/>
      <c r="L22" s="336"/>
      <c r="M22" s="311" t="s">
        <v>49</v>
      </c>
      <c r="N22" s="311" t="s">
        <v>48</v>
      </c>
      <c r="O22" s="311" t="s">
        <v>47</v>
      </c>
      <c r="P22" s="325" t="s">
        <v>254</v>
      </c>
      <c r="Q22" s="325" t="s">
        <v>46</v>
      </c>
      <c r="R22" s="325" t="s">
        <v>45</v>
      </c>
      <c r="S22" s="325" t="s">
        <v>44</v>
      </c>
      <c r="T22" s="325"/>
      <c r="U22" s="326" t="s">
        <v>43</v>
      </c>
      <c r="V22" s="326" t="s">
        <v>42</v>
      </c>
      <c r="W22" s="325" t="s">
        <v>41</v>
      </c>
      <c r="X22" s="325" t="s">
        <v>40</v>
      </c>
      <c r="Y22" s="325" t="s">
        <v>39</v>
      </c>
      <c r="Z22" s="327" t="s">
        <v>38</v>
      </c>
      <c r="AA22" s="325" t="s">
        <v>37</v>
      </c>
      <c r="AB22" s="325" t="s">
        <v>36</v>
      </c>
      <c r="AC22" s="325" t="s">
        <v>35</v>
      </c>
      <c r="AD22" s="325" t="s">
        <v>34</v>
      </c>
      <c r="AE22" s="325" t="s">
        <v>33</v>
      </c>
      <c r="AF22" s="325" t="s">
        <v>32</v>
      </c>
      <c r="AG22" s="325"/>
      <c r="AH22" s="325"/>
      <c r="AI22" s="325"/>
      <c r="AJ22" s="325"/>
      <c r="AK22" s="325"/>
      <c r="AL22" s="325" t="s">
        <v>31</v>
      </c>
      <c r="AM22" s="325"/>
      <c r="AN22" s="325"/>
      <c r="AO22" s="325"/>
      <c r="AP22" s="325" t="s">
        <v>30</v>
      </c>
      <c r="AQ22" s="325"/>
      <c r="AR22" s="325" t="s">
        <v>29</v>
      </c>
      <c r="AS22" s="325" t="s">
        <v>28</v>
      </c>
      <c r="AT22" s="325" t="s">
        <v>27</v>
      </c>
      <c r="AU22" s="325" t="s">
        <v>26</v>
      </c>
      <c r="AV22" s="315" t="s">
        <v>25</v>
      </c>
    </row>
    <row r="23" spans="1:48" ht="64.5" customHeight="1" x14ac:dyDescent="0.25">
      <c r="A23" s="328"/>
      <c r="B23" s="332"/>
      <c r="C23" s="328"/>
      <c r="D23" s="328"/>
      <c r="E23" s="317" t="s">
        <v>23</v>
      </c>
      <c r="F23" s="319" t="s">
        <v>130</v>
      </c>
      <c r="G23" s="319" t="s">
        <v>129</v>
      </c>
      <c r="H23" s="319" t="s">
        <v>128</v>
      </c>
      <c r="I23" s="321" t="s">
        <v>437</v>
      </c>
      <c r="J23" s="321" t="s">
        <v>438</v>
      </c>
      <c r="K23" s="321" t="s">
        <v>439</v>
      </c>
      <c r="L23" s="319" t="s">
        <v>79</v>
      </c>
      <c r="M23" s="328"/>
      <c r="N23" s="328"/>
      <c r="O23" s="328"/>
      <c r="P23" s="325"/>
      <c r="Q23" s="325"/>
      <c r="R23" s="325"/>
      <c r="S23" s="323" t="s">
        <v>2</v>
      </c>
      <c r="T23" s="323" t="s">
        <v>11</v>
      </c>
      <c r="U23" s="326"/>
      <c r="V23" s="326"/>
      <c r="W23" s="325"/>
      <c r="X23" s="325"/>
      <c r="Y23" s="325"/>
      <c r="Z23" s="325"/>
      <c r="AA23" s="325"/>
      <c r="AB23" s="325"/>
      <c r="AC23" s="325"/>
      <c r="AD23" s="325"/>
      <c r="AE23" s="325"/>
      <c r="AF23" s="325" t="s">
        <v>22</v>
      </c>
      <c r="AG23" s="325"/>
      <c r="AH23" s="325" t="s">
        <v>21</v>
      </c>
      <c r="AI23" s="325"/>
      <c r="AJ23" s="311" t="s">
        <v>20</v>
      </c>
      <c r="AK23" s="311" t="s">
        <v>19</v>
      </c>
      <c r="AL23" s="311" t="s">
        <v>18</v>
      </c>
      <c r="AM23" s="311" t="s">
        <v>17</v>
      </c>
      <c r="AN23" s="311" t="s">
        <v>16</v>
      </c>
      <c r="AO23" s="311" t="s">
        <v>15</v>
      </c>
      <c r="AP23" s="311" t="s">
        <v>14</v>
      </c>
      <c r="AQ23" s="313" t="s">
        <v>11</v>
      </c>
      <c r="AR23" s="325"/>
      <c r="AS23" s="325"/>
      <c r="AT23" s="325"/>
      <c r="AU23" s="325"/>
      <c r="AV23" s="316"/>
    </row>
    <row r="24" spans="1:48" ht="96.75" customHeight="1" x14ac:dyDescent="0.25">
      <c r="A24" s="312"/>
      <c r="B24" s="333"/>
      <c r="C24" s="312"/>
      <c r="D24" s="312"/>
      <c r="E24" s="318"/>
      <c r="F24" s="320"/>
      <c r="G24" s="320"/>
      <c r="H24" s="320"/>
      <c r="I24" s="322"/>
      <c r="J24" s="322"/>
      <c r="K24" s="322"/>
      <c r="L24" s="320"/>
      <c r="M24" s="312"/>
      <c r="N24" s="312"/>
      <c r="O24" s="312"/>
      <c r="P24" s="325"/>
      <c r="Q24" s="325"/>
      <c r="R24" s="325"/>
      <c r="S24" s="324"/>
      <c r="T24" s="324"/>
      <c r="U24" s="326"/>
      <c r="V24" s="326"/>
      <c r="W24" s="325"/>
      <c r="X24" s="325"/>
      <c r="Y24" s="325"/>
      <c r="Z24" s="325"/>
      <c r="AA24" s="325"/>
      <c r="AB24" s="325"/>
      <c r="AC24" s="325"/>
      <c r="AD24" s="325"/>
      <c r="AE24" s="325"/>
      <c r="AF24" s="102" t="s">
        <v>13</v>
      </c>
      <c r="AG24" s="102" t="s">
        <v>12</v>
      </c>
      <c r="AH24" s="103" t="s">
        <v>2</v>
      </c>
      <c r="AI24" s="103" t="s">
        <v>11</v>
      </c>
      <c r="AJ24" s="312"/>
      <c r="AK24" s="312"/>
      <c r="AL24" s="312"/>
      <c r="AM24" s="312"/>
      <c r="AN24" s="312"/>
      <c r="AO24" s="312"/>
      <c r="AP24" s="312"/>
      <c r="AQ24" s="314"/>
      <c r="AR24" s="325"/>
      <c r="AS24" s="325"/>
      <c r="AT24" s="325"/>
      <c r="AU24" s="325"/>
      <c r="AV24" s="316"/>
    </row>
    <row r="25" spans="1:48" s="17" customFormat="1" ht="11.25"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17" customFormat="1" ht="191.25" x14ac:dyDescent="0.2">
      <c r="A26" s="343">
        <v>1</v>
      </c>
      <c r="B26" s="344" t="s">
        <v>545</v>
      </c>
      <c r="C26" s="344" t="s">
        <v>640</v>
      </c>
      <c r="D26" s="345">
        <v>46387</v>
      </c>
      <c r="E26" s="343">
        <v>1</v>
      </c>
      <c r="F26" s="346">
        <v>0</v>
      </c>
      <c r="G26" s="346">
        <v>0</v>
      </c>
      <c r="H26" s="346">
        <v>0</v>
      </c>
      <c r="I26" s="346">
        <v>4.3490000000000002</v>
      </c>
      <c r="J26" s="346">
        <v>0</v>
      </c>
      <c r="K26" s="346">
        <v>0</v>
      </c>
      <c r="L26" s="346">
        <v>0</v>
      </c>
      <c r="M26" s="344" t="s">
        <v>576</v>
      </c>
      <c r="N26" s="132" t="s">
        <v>577</v>
      </c>
      <c r="O26" s="18"/>
      <c r="P26" s="133">
        <f>2072817.6/1200</f>
        <v>1727.3480000000002</v>
      </c>
      <c r="Q26" s="18" t="s">
        <v>578</v>
      </c>
      <c r="R26" s="134">
        <v>1727.3480000000002</v>
      </c>
      <c r="S26" s="135" t="s">
        <v>579</v>
      </c>
      <c r="T26" s="135" t="s">
        <v>579</v>
      </c>
      <c r="U26" s="136" t="s">
        <v>580</v>
      </c>
      <c r="V26" s="136">
        <v>2</v>
      </c>
      <c r="W26" s="137" t="s">
        <v>581</v>
      </c>
      <c r="X26" s="137" t="s">
        <v>582</v>
      </c>
      <c r="Y26" s="135" t="s">
        <v>583</v>
      </c>
      <c r="Z26" s="138"/>
      <c r="AA26" s="139">
        <v>0</v>
      </c>
      <c r="AB26" s="140">
        <f>1720443/1000</f>
        <v>1720.443</v>
      </c>
      <c r="AC26" s="141" t="s">
        <v>584</v>
      </c>
      <c r="AD26" s="142">
        <f>2064531.6/1000</f>
        <v>2064.5316000000003</v>
      </c>
      <c r="AE26" s="139"/>
      <c r="AF26" s="143" t="s">
        <v>585</v>
      </c>
      <c r="AG26" s="143" t="s">
        <v>586</v>
      </c>
      <c r="AH26" s="138">
        <v>45012</v>
      </c>
      <c r="AI26" s="138">
        <v>45012</v>
      </c>
      <c r="AJ26" s="138">
        <v>45020</v>
      </c>
      <c r="AK26" s="138">
        <v>45023</v>
      </c>
      <c r="AL26" s="135" t="s">
        <v>382</v>
      </c>
      <c r="AM26" s="135" t="s">
        <v>382</v>
      </c>
      <c r="AN26" s="138" t="s">
        <v>382</v>
      </c>
      <c r="AO26" s="135" t="s">
        <v>382</v>
      </c>
      <c r="AP26" s="138">
        <v>45041</v>
      </c>
      <c r="AQ26" s="138">
        <v>45041</v>
      </c>
      <c r="AR26" s="138">
        <v>45041</v>
      </c>
      <c r="AS26" s="138">
        <v>45041</v>
      </c>
      <c r="AT26" s="138">
        <v>45565</v>
      </c>
      <c r="AU26" s="135"/>
      <c r="AV26" s="135"/>
    </row>
    <row r="27" spans="1:48" ht="147.75" customHeight="1" x14ac:dyDescent="0.25">
      <c r="A27" s="343">
        <v>2</v>
      </c>
      <c r="B27" s="344" t="s">
        <v>545</v>
      </c>
      <c r="C27" s="344" t="s">
        <v>640</v>
      </c>
      <c r="D27" s="345">
        <f>D26</f>
        <v>46387</v>
      </c>
      <c r="E27" s="343">
        <f>E26</f>
        <v>1</v>
      </c>
      <c r="F27" s="346">
        <f t="shared" ref="F27:L27" si="1">F26</f>
        <v>0</v>
      </c>
      <c r="G27" s="346">
        <f t="shared" si="1"/>
        <v>0</v>
      </c>
      <c r="H27" s="346">
        <f t="shared" si="1"/>
        <v>0</v>
      </c>
      <c r="I27" s="346">
        <f t="shared" si="1"/>
        <v>4.3490000000000002</v>
      </c>
      <c r="J27" s="346">
        <f t="shared" si="1"/>
        <v>0</v>
      </c>
      <c r="K27" s="346">
        <f t="shared" si="1"/>
        <v>0</v>
      </c>
      <c r="L27" s="346">
        <f t="shared" si="1"/>
        <v>0</v>
      </c>
      <c r="M27" s="344" t="s">
        <v>576</v>
      </c>
      <c r="N27" s="145" t="s">
        <v>587</v>
      </c>
      <c r="O27" s="144"/>
      <c r="P27" s="146">
        <f>30827051.28/1200</f>
        <v>25689.2094</v>
      </c>
      <c r="Q27" s="18" t="s">
        <v>578</v>
      </c>
      <c r="R27" s="147">
        <f>P27</f>
        <v>25689.2094</v>
      </c>
      <c r="S27" s="135" t="s">
        <v>579</v>
      </c>
      <c r="T27" s="135" t="s">
        <v>579</v>
      </c>
      <c r="U27" s="136" t="s">
        <v>580</v>
      </c>
      <c r="V27" s="19">
        <v>2</v>
      </c>
      <c r="W27" s="148" t="s">
        <v>588</v>
      </c>
      <c r="X27" s="149" t="s">
        <v>589</v>
      </c>
      <c r="Y27" s="135" t="s">
        <v>583</v>
      </c>
      <c r="Z27" s="138"/>
      <c r="AA27" s="139">
        <v>0</v>
      </c>
      <c r="AB27" s="150">
        <f>23848363.2/1000</f>
        <v>23848.3632</v>
      </c>
      <c r="AC27" s="148" t="s">
        <v>590</v>
      </c>
      <c r="AD27" s="151">
        <f>28618035.84/1000</f>
        <v>28618.03584</v>
      </c>
      <c r="AF27" s="143" t="s">
        <v>591</v>
      </c>
      <c r="AG27" s="143" t="s">
        <v>586</v>
      </c>
      <c r="AH27" s="138">
        <v>45883</v>
      </c>
      <c r="AI27" s="138">
        <v>45883</v>
      </c>
      <c r="AJ27" s="138">
        <v>45891</v>
      </c>
      <c r="AK27" s="138">
        <v>45896</v>
      </c>
      <c r="AL27" s="135" t="s">
        <v>382</v>
      </c>
      <c r="AM27" s="135" t="s">
        <v>382</v>
      </c>
      <c r="AN27" s="138" t="s">
        <v>382</v>
      </c>
      <c r="AO27" s="135" t="s">
        <v>382</v>
      </c>
      <c r="AP27" s="152">
        <v>45917</v>
      </c>
      <c r="AQ27" s="152">
        <v>45917</v>
      </c>
      <c r="AR27" s="152">
        <v>45917</v>
      </c>
      <c r="AS27" s="152">
        <v>45917</v>
      </c>
      <c r="AT27" s="152">
        <v>46187</v>
      </c>
      <c r="AU27" s="144"/>
      <c r="AV27" s="144"/>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6" zoomScaleNormal="100" workbookViewId="0">
      <selection activeCell="B26" sqref="B26"/>
    </sheetView>
  </sheetViews>
  <sheetFormatPr defaultRowHeight="15.75" x14ac:dyDescent="0.25"/>
  <cols>
    <col min="1" max="2" width="66.140625" style="82"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9" t="s">
        <v>68</v>
      </c>
    </row>
    <row r="2" spans="1:8" ht="18.75" x14ac:dyDescent="0.3">
      <c r="B2" s="13" t="s">
        <v>10</v>
      </c>
    </row>
    <row r="3" spans="1:8" ht="18.75" x14ac:dyDescent="0.3">
      <c r="B3" s="13" t="s">
        <v>532</v>
      </c>
    </row>
    <row r="4" spans="1:8" x14ac:dyDescent="0.25">
      <c r="B4" s="34"/>
    </row>
    <row r="5" spans="1:8" ht="18.75" x14ac:dyDescent="0.3">
      <c r="A5" s="342" t="s">
        <v>620</v>
      </c>
      <c r="B5" s="342"/>
      <c r="C5" s="46"/>
      <c r="D5" s="46"/>
      <c r="E5" s="46"/>
      <c r="F5" s="46"/>
      <c r="G5" s="46"/>
      <c r="H5" s="46"/>
    </row>
    <row r="6" spans="1:8" ht="18.75" x14ac:dyDescent="0.3">
      <c r="A6" s="104"/>
      <c r="B6" s="104"/>
      <c r="C6" s="104"/>
      <c r="D6" s="104"/>
      <c r="E6" s="104"/>
      <c r="F6" s="104"/>
      <c r="G6" s="104"/>
      <c r="H6" s="104"/>
    </row>
    <row r="7" spans="1:8" ht="18.75" x14ac:dyDescent="0.25">
      <c r="A7" s="206" t="s">
        <v>9</v>
      </c>
      <c r="B7" s="206"/>
      <c r="C7" s="11"/>
      <c r="D7" s="11"/>
      <c r="E7" s="11"/>
      <c r="F7" s="11"/>
      <c r="G7" s="11"/>
      <c r="H7" s="11"/>
    </row>
    <row r="8" spans="1:8" ht="18.75" x14ac:dyDescent="0.25">
      <c r="A8" s="11"/>
      <c r="B8" s="11"/>
      <c r="C8" s="11"/>
      <c r="D8" s="11"/>
      <c r="E8" s="11"/>
      <c r="F8" s="11"/>
      <c r="G8" s="11"/>
      <c r="H8" s="11"/>
    </row>
    <row r="9" spans="1:8" x14ac:dyDescent="0.25">
      <c r="A9" s="207" t="s">
        <v>545</v>
      </c>
      <c r="B9" s="207"/>
      <c r="C9" s="8"/>
      <c r="D9" s="8"/>
      <c r="E9" s="8"/>
      <c r="F9" s="8"/>
      <c r="G9" s="8"/>
      <c r="H9" s="8"/>
    </row>
    <row r="10" spans="1:8" x14ac:dyDescent="0.25">
      <c r="A10" s="203" t="s">
        <v>8</v>
      </c>
      <c r="B10" s="203"/>
      <c r="C10" s="6"/>
      <c r="D10" s="6"/>
      <c r="E10" s="6"/>
      <c r="F10" s="6"/>
      <c r="G10" s="6"/>
      <c r="H10" s="6"/>
    </row>
    <row r="11" spans="1:8" ht="18.75" x14ac:dyDescent="0.25">
      <c r="A11" s="11"/>
      <c r="B11" s="11"/>
      <c r="C11" s="11"/>
      <c r="D11" s="11"/>
      <c r="E11" s="11"/>
      <c r="F11" s="11"/>
      <c r="G11" s="11"/>
      <c r="H11" s="11"/>
    </row>
    <row r="12" spans="1:8" ht="30.75" customHeight="1" x14ac:dyDescent="0.25">
      <c r="A12" s="207" t="s">
        <v>555</v>
      </c>
      <c r="B12" s="207"/>
      <c r="C12" s="8"/>
      <c r="D12" s="8"/>
      <c r="E12" s="8"/>
      <c r="F12" s="8"/>
      <c r="G12" s="8"/>
      <c r="H12" s="8"/>
    </row>
    <row r="13" spans="1:8" x14ac:dyDescent="0.25">
      <c r="A13" s="203" t="s">
        <v>7</v>
      </c>
      <c r="B13" s="203"/>
      <c r="C13" s="6"/>
      <c r="D13" s="6"/>
      <c r="E13" s="6"/>
      <c r="F13" s="6"/>
      <c r="G13" s="6"/>
      <c r="H13" s="6"/>
    </row>
    <row r="14" spans="1:8" ht="18.75" x14ac:dyDescent="0.25">
      <c r="A14" s="10"/>
      <c r="B14" s="10"/>
      <c r="C14" s="10"/>
      <c r="D14" s="10"/>
      <c r="E14" s="10"/>
      <c r="F14" s="10"/>
      <c r="G14" s="10"/>
      <c r="H14" s="10"/>
    </row>
    <row r="15" spans="1:8" x14ac:dyDescent="0.25">
      <c r="A15" s="207" t="s">
        <v>575</v>
      </c>
      <c r="B15" s="207"/>
      <c r="C15" s="8"/>
      <c r="D15" s="8"/>
      <c r="E15" s="8"/>
      <c r="F15" s="8"/>
      <c r="G15" s="8"/>
      <c r="H15" s="8"/>
    </row>
    <row r="16" spans="1:8" x14ac:dyDescent="0.25">
      <c r="A16" s="203" t="s">
        <v>6</v>
      </c>
      <c r="B16" s="203"/>
      <c r="C16" s="6"/>
      <c r="D16" s="6"/>
      <c r="E16" s="6"/>
      <c r="F16" s="6"/>
      <c r="G16" s="6"/>
      <c r="H16" s="6"/>
    </row>
    <row r="17" spans="1:2" x14ac:dyDescent="0.25">
      <c r="B17" s="83"/>
    </row>
    <row r="18" spans="1:2" ht="33.75" customHeight="1" x14ac:dyDescent="0.25">
      <c r="A18" s="340" t="s">
        <v>514</v>
      </c>
      <c r="B18" s="341"/>
    </row>
    <row r="19" spans="1:2" x14ac:dyDescent="0.25">
      <c r="B19" s="34"/>
    </row>
    <row r="20" spans="1:2" ht="16.5" thickBot="1" x14ac:dyDescent="0.3">
      <c r="B20" s="84"/>
    </row>
    <row r="21" spans="1:2" ht="48.75" customHeight="1" thickBot="1" x14ac:dyDescent="0.3">
      <c r="A21" s="85" t="s">
        <v>389</v>
      </c>
      <c r="B21" s="176" t="str">
        <f>A15</f>
        <v>Реконструкция ВЛ-6 кВ Ф-28  ПС 110/6 кВ ГПП-1 Тяжмаш (ВЛ-6 кВ 4,043 км, совместым подвесом ВЛ-0,4 0,306 км) г.о. Сызрань Самарская область</v>
      </c>
    </row>
    <row r="22" spans="1:2" ht="16.5" thickBot="1" x14ac:dyDescent="0.3">
      <c r="A22" s="85" t="s">
        <v>390</v>
      </c>
      <c r="B22" s="177" t="s">
        <v>625</v>
      </c>
    </row>
    <row r="23" spans="1:2" ht="16.5" thickBot="1" x14ac:dyDescent="0.3">
      <c r="A23" s="85" t="s">
        <v>356</v>
      </c>
      <c r="B23" s="178" t="s">
        <v>536</v>
      </c>
    </row>
    <row r="24" spans="1:2" ht="16.5" thickBot="1" x14ac:dyDescent="0.3">
      <c r="A24" s="85" t="s">
        <v>391</v>
      </c>
      <c r="B24" s="178" t="s">
        <v>624</v>
      </c>
    </row>
    <row r="25" spans="1:2" ht="16.5" thickBot="1" x14ac:dyDescent="0.3">
      <c r="A25" s="86" t="s">
        <v>392</v>
      </c>
      <c r="B25" s="177">
        <v>2026</v>
      </c>
    </row>
    <row r="26" spans="1:2" ht="16.5" thickBot="1" x14ac:dyDescent="0.3">
      <c r="A26" s="87" t="s">
        <v>393</v>
      </c>
      <c r="B26" s="177" t="s">
        <v>570</v>
      </c>
    </row>
    <row r="27" spans="1:2" ht="29.25" thickBot="1" x14ac:dyDescent="0.3">
      <c r="A27" s="93" t="s">
        <v>621</v>
      </c>
      <c r="B27" s="179">
        <v>30.682549999999999</v>
      </c>
    </row>
    <row r="28" spans="1:2" ht="16.5" thickBot="1" x14ac:dyDescent="0.3">
      <c r="A28" s="89" t="s">
        <v>394</v>
      </c>
      <c r="B28" s="180" t="s">
        <v>634</v>
      </c>
    </row>
    <row r="29" spans="1:2" ht="29.25" thickBot="1" x14ac:dyDescent="0.3">
      <c r="A29" s="94" t="s">
        <v>395</v>
      </c>
      <c r="B29" s="180">
        <f>B33+B38</f>
        <v>30.682549999999999</v>
      </c>
    </row>
    <row r="30" spans="1:2" ht="29.25" thickBot="1" x14ac:dyDescent="0.3">
      <c r="A30" s="94" t="s">
        <v>396</v>
      </c>
      <c r="B30" s="180">
        <f>B29</f>
        <v>30.682549999999999</v>
      </c>
    </row>
    <row r="31" spans="1:2" ht="16.5" thickBot="1" x14ac:dyDescent="0.3">
      <c r="A31" s="89" t="s">
        <v>397</v>
      </c>
      <c r="B31" s="180"/>
    </row>
    <row r="32" spans="1:2" ht="29.25" thickBot="1" x14ac:dyDescent="0.3">
      <c r="A32" s="94" t="s">
        <v>398</v>
      </c>
      <c r="B32" s="180" t="s">
        <v>628</v>
      </c>
    </row>
    <row r="33" spans="1:2" ht="16.5" thickBot="1" x14ac:dyDescent="0.3">
      <c r="A33" s="89" t="s">
        <v>629</v>
      </c>
      <c r="B33" s="181">
        <v>2.0645315999999996</v>
      </c>
    </row>
    <row r="34" spans="1:2" ht="16.5" thickBot="1" x14ac:dyDescent="0.3">
      <c r="A34" s="89" t="s">
        <v>400</v>
      </c>
      <c r="B34" s="182">
        <f>B33/B27</f>
        <v>6.7286832417774917E-2</v>
      </c>
    </row>
    <row r="35" spans="1:2" ht="16.5" thickBot="1" x14ac:dyDescent="0.3">
      <c r="A35" s="89" t="s">
        <v>401</v>
      </c>
      <c r="B35" s="181">
        <v>2.0645315999999996</v>
      </c>
    </row>
    <row r="36" spans="1:2" ht="16.5" thickBot="1" x14ac:dyDescent="0.3">
      <c r="A36" s="89" t="s">
        <v>402</v>
      </c>
      <c r="B36" s="183">
        <v>1.7204429999999997</v>
      </c>
    </row>
    <row r="37" spans="1:2" ht="30.75" thickBot="1" x14ac:dyDescent="0.3">
      <c r="A37" s="94" t="s">
        <v>398</v>
      </c>
      <c r="B37" s="184" t="s">
        <v>630</v>
      </c>
    </row>
    <row r="38" spans="1:2" ht="16.5" thickBot="1" x14ac:dyDescent="0.3">
      <c r="A38" s="89" t="s">
        <v>631</v>
      </c>
      <c r="B38" s="196">
        <v>28.6180184</v>
      </c>
    </row>
    <row r="39" spans="1:2" ht="16.5" thickBot="1" x14ac:dyDescent="0.3">
      <c r="A39" s="89" t="s">
        <v>400</v>
      </c>
      <c r="B39" s="182">
        <f>B38/B27</f>
        <v>0.93271316758222511</v>
      </c>
    </row>
    <row r="40" spans="1:2" ht="16.5" thickBot="1" x14ac:dyDescent="0.3">
      <c r="A40" s="89" t="s">
        <v>401</v>
      </c>
      <c r="B40" s="180">
        <v>0</v>
      </c>
    </row>
    <row r="41" spans="1:2" ht="16.5" thickBot="1" x14ac:dyDescent="0.3">
      <c r="A41" s="89" t="s">
        <v>402</v>
      </c>
      <c r="B41" s="180">
        <v>0</v>
      </c>
    </row>
    <row r="42" spans="1:2" ht="29.25" thickBot="1" x14ac:dyDescent="0.3">
      <c r="A42" s="94" t="s">
        <v>403</v>
      </c>
      <c r="B42" s="180">
        <v>0</v>
      </c>
    </row>
    <row r="43" spans="1:2" ht="16.5" thickBot="1" x14ac:dyDescent="0.3">
      <c r="A43" s="89" t="s">
        <v>399</v>
      </c>
      <c r="B43" s="180">
        <v>0</v>
      </c>
    </row>
    <row r="44" spans="1:2" ht="16.5" thickBot="1" x14ac:dyDescent="0.3">
      <c r="A44" s="89" t="s">
        <v>400</v>
      </c>
      <c r="B44" s="180">
        <v>0</v>
      </c>
    </row>
    <row r="45" spans="1:2" ht="16.5" thickBot="1" x14ac:dyDescent="0.3">
      <c r="A45" s="89" t="s">
        <v>401</v>
      </c>
      <c r="B45" s="180">
        <v>0</v>
      </c>
    </row>
    <row r="46" spans="1:2" ht="16.5" thickBot="1" x14ac:dyDescent="0.3">
      <c r="A46" s="89" t="s">
        <v>402</v>
      </c>
      <c r="B46" s="180">
        <v>0</v>
      </c>
    </row>
    <row r="47" spans="1:2" ht="29.25" thickBot="1" x14ac:dyDescent="0.3">
      <c r="A47" s="88" t="s">
        <v>404</v>
      </c>
      <c r="B47" s="185">
        <v>1</v>
      </c>
    </row>
    <row r="48" spans="1:2" ht="16.5" thickBot="1" x14ac:dyDescent="0.3">
      <c r="A48" s="90" t="s">
        <v>397</v>
      </c>
      <c r="B48" s="186"/>
    </row>
    <row r="49" spans="1:2" ht="16.5" thickBot="1" x14ac:dyDescent="0.3">
      <c r="A49" s="90" t="s">
        <v>405</v>
      </c>
      <c r="B49" s="187">
        <f>B38/(B33+B38)</f>
        <v>0.93271316758222511</v>
      </c>
    </row>
    <row r="50" spans="1:2" ht="16.5" thickBot="1" x14ac:dyDescent="0.3">
      <c r="A50" s="90" t="s">
        <v>406</v>
      </c>
      <c r="B50" s="186" t="s">
        <v>622</v>
      </c>
    </row>
    <row r="51" spans="1:2" ht="16.5" thickBot="1" x14ac:dyDescent="0.3">
      <c r="A51" s="90" t="s">
        <v>407</v>
      </c>
      <c r="B51" s="188">
        <f>B47-B49</f>
        <v>6.7286832417774889E-2</v>
      </c>
    </row>
    <row r="52" spans="1:2" ht="16.5" thickBot="1" x14ac:dyDescent="0.3">
      <c r="A52" s="86" t="s">
        <v>408</v>
      </c>
      <c r="B52" s="187">
        <f>B53/B27</f>
        <v>6.7286832417774917E-2</v>
      </c>
    </row>
    <row r="53" spans="1:2" ht="16.5" thickBot="1" x14ac:dyDescent="0.3">
      <c r="A53" s="86" t="s">
        <v>409</v>
      </c>
      <c r="B53" s="186">
        <f>B35+B40</f>
        <v>2.0645315999999996</v>
      </c>
    </row>
    <row r="54" spans="1:2" ht="16.5" thickBot="1" x14ac:dyDescent="0.3">
      <c r="A54" s="86" t="s">
        <v>410</v>
      </c>
      <c r="B54" s="187">
        <f>B55/(B27/1.2)</f>
        <v>6.7286832417774917E-2</v>
      </c>
    </row>
    <row r="55" spans="1:2" ht="16.5" thickBot="1" x14ac:dyDescent="0.3">
      <c r="A55" s="87" t="s">
        <v>411</v>
      </c>
      <c r="B55" s="186">
        <f>B36+B41</f>
        <v>1.7204429999999997</v>
      </c>
    </row>
    <row r="56" spans="1:2" x14ac:dyDescent="0.25">
      <c r="A56" s="189" t="s">
        <v>412</v>
      </c>
      <c r="B56" s="190"/>
    </row>
    <row r="57" spans="1:2" ht="16.5" thickBot="1" x14ac:dyDescent="0.3">
      <c r="A57" s="191" t="s">
        <v>413</v>
      </c>
      <c r="B57" s="190" t="s">
        <v>545</v>
      </c>
    </row>
    <row r="58" spans="1:2" ht="16.5" thickBot="1" x14ac:dyDescent="0.3">
      <c r="A58" s="191" t="s">
        <v>414</v>
      </c>
      <c r="B58" s="180" t="s">
        <v>632</v>
      </c>
    </row>
    <row r="59" spans="1:2" ht="16.5" thickBot="1" x14ac:dyDescent="0.3">
      <c r="A59" s="191" t="s">
        <v>415</v>
      </c>
      <c r="B59" s="190" t="s">
        <v>535</v>
      </c>
    </row>
    <row r="60" spans="1:2" ht="16.5" thickBot="1" x14ac:dyDescent="0.3">
      <c r="A60" s="191" t="s">
        <v>416</v>
      </c>
      <c r="B60" s="180" t="s">
        <v>590</v>
      </c>
    </row>
    <row r="61" spans="1:2" ht="16.5" thickBot="1" x14ac:dyDescent="0.3">
      <c r="A61" s="191" t="s">
        <v>417</v>
      </c>
      <c r="B61" s="190" t="s">
        <v>535</v>
      </c>
    </row>
    <row r="62" spans="1:2" ht="30.75" thickBot="1" x14ac:dyDescent="0.3">
      <c r="A62" s="91" t="s">
        <v>418</v>
      </c>
      <c r="B62" s="192" t="s">
        <v>535</v>
      </c>
    </row>
    <row r="63" spans="1:2" ht="29.25" thickBot="1" x14ac:dyDescent="0.3">
      <c r="A63" s="86" t="s">
        <v>419</v>
      </c>
      <c r="B63" s="180"/>
    </row>
    <row r="64" spans="1:2" ht="16.5" thickBot="1" x14ac:dyDescent="0.3">
      <c r="A64" s="90" t="s">
        <v>397</v>
      </c>
      <c r="B64" s="193" t="s">
        <v>535</v>
      </c>
    </row>
    <row r="65" spans="1:2" ht="16.5" thickBot="1" x14ac:dyDescent="0.3">
      <c r="A65" s="90" t="s">
        <v>420</v>
      </c>
      <c r="B65" s="180" t="s">
        <v>535</v>
      </c>
    </row>
    <row r="66" spans="1:2" ht="16.5" thickBot="1" x14ac:dyDescent="0.3">
      <c r="A66" s="90" t="s">
        <v>421</v>
      </c>
      <c r="B66" s="193" t="s">
        <v>535</v>
      </c>
    </row>
    <row r="67" spans="1:2" ht="16.5" thickBot="1" x14ac:dyDescent="0.3">
      <c r="A67" s="95" t="s">
        <v>422</v>
      </c>
      <c r="B67" s="194"/>
    </row>
    <row r="68" spans="1:2" ht="16.5" thickBot="1" x14ac:dyDescent="0.3">
      <c r="A68" s="86" t="s">
        <v>423</v>
      </c>
      <c r="B68" s="195"/>
    </row>
    <row r="69" spans="1:2" ht="16.5" thickBot="1" x14ac:dyDescent="0.3">
      <c r="A69" s="92" t="s">
        <v>424</v>
      </c>
      <c r="B69" s="193" t="s">
        <v>616</v>
      </c>
    </row>
    <row r="70" spans="1:2" ht="16.5" thickBot="1" x14ac:dyDescent="0.3">
      <c r="A70" s="92" t="s">
        <v>425</v>
      </c>
      <c r="B70" s="193" t="s">
        <v>535</v>
      </c>
    </row>
    <row r="71" spans="1:2" ht="16.5" thickBot="1" x14ac:dyDescent="0.3">
      <c r="A71" s="92" t="s">
        <v>426</v>
      </c>
      <c r="B71" s="193" t="s">
        <v>535</v>
      </c>
    </row>
    <row r="72" spans="1:2" ht="29.25" thickBot="1" x14ac:dyDescent="0.3">
      <c r="A72" s="96" t="s">
        <v>427</v>
      </c>
      <c r="B72" s="193" t="s">
        <v>539</v>
      </c>
    </row>
    <row r="73" spans="1:2" ht="28.5" x14ac:dyDescent="0.25">
      <c r="A73" s="88" t="s">
        <v>428</v>
      </c>
      <c r="B73" s="337" t="s">
        <v>623</v>
      </c>
    </row>
    <row r="74" spans="1:2" x14ac:dyDescent="0.25">
      <c r="A74" s="92" t="s">
        <v>429</v>
      </c>
      <c r="B74" s="338"/>
    </row>
    <row r="75" spans="1:2" x14ac:dyDescent="0.25">
      <c r="A75" s="92" t="s">
        <v>430</v>
      </c>
      <c r="B75" s="338"/>
    </row>
    <row r="76" spans="1:2" x14ac:dyDescent="0.25">
      <c r="A76" s="92" t="s">
        <v>431</v>
      </c>
      <c r="B76" s="338"/>
    </row>
    <row r="77" spans="1:2" x14ac:dyDescent="0.25">
      <c r="A77" s="92" t="s">
        <v>432</v>
      </c>
      <c r="B77" s="338"/>
    </row>
    <row r="78" spans="1:2" ht="16.5" thickBot="1" x14ac:dyDescent="0.3">
      <c r="A78" s="97" t="s">
        <v>433</v>
      </c>
      <c r="B78" s="339"/>
    </row>
    <row r="81" spans="1:2" x14ac:dyDescent="0.25">
      <c r="A81" s="98"/>
      <c r="B81" s="99"/>
    </row>
    <row r="82" spans="1:2" x14ac:dyDescent="0.25">
      <c r="B82" s="100"/>
    </row>
    <row r="83" spans="1:2" x14ac:dyDescent="0.25">
      <c r="B83" s="101"/>
    </row>
  </sheetData>
  <customSheetViews>
    <customSheetView guid="{222FB211-2350-420C-BFE4-9DA8C9194F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1"/>
    </customSheetView>
    <customSheetView guid="{82706164-65D5-46C6-A482-3CEC2F6F0B86}" scale="60" showPageBreaks="1" fitToPage="1" view="pageBreakPreview">
      <selection activeCell="B28" sqref="B28"/>
      <pageMargins left="0.70866141732283472" right="0.70866141732283472" top="0.74803149606299213" bottom="0.74803149606299213" header="0.31496062992125984" footer="0.31496062992125984"/>
      <pageSetup paperSize="8" scale="49" orientation="portrait" r:id="rId2"/>
    </customSheetView>
    <customSheetView guid="{DE20B92D-B76C-4570-8CA1-DE4EE8DD08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3"/>
    </customSheetView>
    <customSheetView guid="{B2156467-DABD-4AFC-BC18-E275263FEE82}" scale="60" showPageBreaks="1" fitToPage="1" view="pageBreakPreview">
      <selection activeCell="A16" sqref="A16:B16"/>
      <pageMargins left="0.70866141732283472" right="0.70866141732283472" top="0.74803149606299213" bottom="0.74803149606299213" header="0.31496062992125984" footer="0.31496062992125984"/>
      <pageSetup paperSize="8" scale="74" orientation="portrait" r:id="rId4"/>
    </customSheetView>
  </customSheetViews>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46"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68</v>
      </c>
    </row>
    <row r="2" spans="1:28" s="9" customFormat="1" ht="18.75" customHeight="1" x14ac:dyDescent="0.3">
      <c r="A2" s="15"/>
      <c r="S2" s="13" t="s">
        <v>10</v>
      </c>
    </row>
    <row r="3" spans="1:28" s="9" customFormat="1" ht="18.75" x14ac:dyDescent="0.3">
      <c r="S3" s="13" t="s">
        <v>67</v>
      </c>
    </row>
    <row r="4" spans="1:28" s="9" customFormat="1" ht="18.75" customHeight="1" x14ac:dyDescent="0.2">
      <c r="A4" s="202" t="str">
        <f>'1. паспорт местоположение'!A5:C5</f>
        <v>Год раскрытия информации: 2025 год</v>
      </c>
      <c r="B4" s="202"/>
      <c r="C4" s="202"/>
      <c r="D4" s="202"/>
      <c r="E4" s="202"/>
      <c r="F4" s="202"/>
      <c r="G4" s="202"/>
      <c r="H4" s="202"/>
      <c r="I4" s="202"/>
      <c r="J4" s="202"/>
      <c r="K4" s="202"/>
      <c r="L4" s="202"/>
      <c r="M4" s="202"/>
      <c r="N4" s="202"/>
      <c r="O4" s="202"/>
      <c r="P4" s="202"/>
      <c r="Q4" s="202"/>
      <c r="R4" s="202"/>
      <c r="S4" s="202"/>
    </row>
    <row r="5" spans="1:28" s="9" customFormat="1" ht="15.75" x14ac:dyDescent="0.2">
      <c r="A5" s="14"/>
    </row>
    <row r="6" spans="1:28" s="9" customFormat="1" ht="18.75" x14ac:dyDescent="0.2">
      <c r="A6" s="206" t="s">
        <v>9</v>
      </c>
      <c r="B6" s="206"/>
      <c r="C6" s="206"/>
      <c r="D6" s="206"/>
      <c r="E6" s="206"/>
      <c r="F6" s="206"/>
      <c r="G6" s="206"/>
      <c r="H6" s="206"/>
      <c r="I6" s="206"/>
      <c r="J6" s="206"/>
      <c r="K6" s="206"/>
      <c r="L6" s="206"/>
      <c r="M6" s="206"/>
      <c r="N6" s="206"/>
      <c r="O6" s="206"/>
      <c r="P6" s="206"/>
      <c r="Q6" s="206"/>
      <c r="R6" s="206"/>
      <c r="S6" s="206"/>
      <c r="T6" s="11"/>
      <c r="U6" s="11"/>
      <c r="V6" s="11"/>
      <c r="W6" s="11"/>
      <c r="X6" s="11"/>
      <c r="Y6" s="11"/>
      <c r="Z6" s="11"/>
      <c r="AA6" s="11"/>
      <c r="AB6" s="11"/>
    </row>
    <row r="7" spans="1:28" s="9" customFormat="1" ht="18.75" x14ac:dyDescent="0.2">
      <c r="A7" s="206"/>
      <c r="B7" s="206"/>
      <c r="C7" s="206"/>
      <c r="D7" s="206"/>
      <c r="E7" s="206"/>
      <c r="F7" s="206"/>
      <c r="G7" s="206"/>
      <c r="H7" s="206"/>
      <c r="I7" s="206"/>
      <c r="J7" s="206"/>
      <c r="K7" s="206"/>
      <c r="L7" s="206"/>
      <c r="M7" s="206"/>
      <c r="N7" s="206"/>
      <c r="O7" s="206"/>
      <c r="P7" s="206"/>
      <c r="Q7" s="206"/>
      <c r="R7" s="206"/>
      <c r="S7" s="206"/>
      <c r="T7" s="11"/>
      <c r="U7" s="11"/>
      <c r="V7" s="11"/>
      <c r="W7" s="11"/>
      <c r="X7" s="11"/>
      <c r="Y7" s="11"/>
      <c r="Z7" s="11"/>
      <c r="AA7" s="11"/>
      <c r="AB7" s="11"/>
    </row>
    <row r="8" spans="1:28" s="9" customFormat="1" ht="18.75" x14ac:dyDescent="0.2">
      <c r="A8" s="207" t="str">
        <f>'1. паспорт местоположение'!A9:C9</f>
        <v>АО "ССК"</v>
      </c>
      <c r="B8" s="207"/>
      <c r="C8" s="207"/>
      <c r="D8" s="207"/>
      <c r="E8" s="207"/>
      <c r="F8" s="207"/>
      <c r="G8" s="207"/>
      <c r="H8" s="207"/>
      <c r="I8" s="207"/>
      <c r="J8" s="207"/>
      <c r="K8" s="207"/>
      <c r="L8" s="207"/>
      <c r="M8" s="207"/>
      <c r="N8" s="207"/>
      <c r="O8" s="207"/>
      <c r="P8" s="207"/>
      <c r="Q8" s="207"/>
      <c r="R8" s="207"/>
      <c r="S8" s="207"/>
      <c r="T8" s="11"/>
      <c r="U8" s="11"/>
      <c r="V8" s="11"/>
      <c r="W8" s="11"/>
      <c r="X8" s="11"/>
      <c r="Y8" s="11"/>
      <c r="Z8" s="11"/>
      <c r="AA8" s="11"/>
      <c r="AB8" s="11"/>
    </row>
    <row r="9" spans="1:28" s="9" customFormat="1" ht="18.75" x14ac:dyDescent="0.2">
      <c r="A9" s="203" t="s">
        <v>8</v>
      </c>
      <c r="B9" s="203"/>
      <c r="C9" s="203"/>
      <c r="D9" s="203"/>
      <c r="E9" s="203"/>
      <c r="F9" s="203"/>
      <c r="G9" s="203"/>
      <c r="H9" s="203"/>
      <c r="I9" s="203"/>
      <c r="J9" s="203"/>
      <c r="K9" s="203"/>
      <c r="L9" s="203"/>
      <c r="M9" s="203"/>
      <c r="N9" s="203"/>
      <c r="O9" s="203"/>
      <c r="P9" s="203"/>
      <c r="Q9" s="203"/>
      <c r="R9" s="203"/>
      <c r="S9" s="203"/>
      <c r="T9" s="11"/>
      <c r="U9" s="11"/>
      <c r="V9" s="11"/>
      <c r="W9" s="11"/>
      <c r="X9" s="11"/>
      <c r="Y9" s="11"/>
      <c r="Z9" s="11"/>
      <c r="AA9" s="11"/>
      <c r="AB9" s="11"/>
    </row>
    <row r="10" spans="1:28" s="9" customFormat="1" ht="18.75" x14ac:dyDescent="0.2">
      <c r="A10" s="206"/>
      <c r="B10" s="206"/>
      <c r="C10" s="206"/>
      <c r="D10" s="206"/>
      <c r="E10" s="206"/>
      <c r="F10" s="206"/>
      <c r="G10" s="206"/>
      <c r="H10" s="206"/>
      <c r="I10" s="206"/>
      <c r="J10" s="206"/>
      <c r="K10" s="206"/>
      <c r="L10" s="206"/>
      <c r="M10" s="206"/>
      <c r="N10" s="206"/>
      <c r="O10" s="206"/>
      <c r="P10" s="206"/>
      <c r="Q10" s="206"/>
      <c r="R10" s="206"/>
      <c r="S10" s="206"/>
      <c r="T10" s="11"/>
      <c r="U10" s="11"/>
      <c r="V10" s="11"/>
      <c r="W10" s="11"/>
      <c r="X10" s="11"/>
      <c r="Y10" s="11"/>
      <c r="Z10" s="11"/>
      <c r="AA10" s="11"/>
      <c r="AB10" s="11"/>
    </row>
    <row r="11" spans="1:28" s="9" customFormat="1" ht="18.75" x14ac:dyDescent="0.2">
      <c r="A11" s="207" t="str">
        <f>'1. паспорт местоположение'!A12:C12</f>
        <v>P_0071</v>
      </c>
      <c r="B11" s="207"/>
      <c r="C11" s="207"/>
      <c r="D11" s="207"/>
      <c r="E11" s="207"/>
      <c r="F11" s="207"/>
      <c r="G11" s="207"/>
      <c r="H11" s="207"/>
      <c r="I11" s="207"/>
      <c r="J11" s="207"/>
      <c r="K11" s="207"/>
      <c r="L11" s="207"/>
      <c r="M11" s="207"/>
      <c r="N11" s="207"/>
      <c r="O11" s="207"/>
      <c r="P11" s="207"/>
      <c r="Q11" s="207"/>
      <c r="R11" s="207"/>
      <c r="S11" s="207"/>
      <c r="T11" s="11"/>
      <c r="U11" s="11"/>
      <c r="V11" s="11"/>
      <c r="W11" s="11"/>
      <c r="X11" s="11"/>
      <c r="Y11" s="11"/>
      <c r="Z11" s="11"/>
      <c r="AA11" s="11"/>
      <c r="AB11" s="11"/>
    </row>
    <row r="12" spans="1:28" s="9" customFormat="1" ht="18.75" x14ac:dyDescent="0.2">
      <c r="A12" s="203" t="s">
        <v>7</v>
      </c>
      <c r="B12" s="203"/>
      <c r="C12" s="203"/>
      <c r="D12" s="203"/>
      <c r="E12" s="203"/>
      <c r="F12" s="203"/>
      <c r="G12" s="203"/>
      <c r="H12" s="203"/>
      <c r="I12" s="203"/>
      <c r="J12" s="203"/>
      <c r="K12" s="203"/>
      <c r="L12" s="203"/>
      <c r="M12" s="203"/>
      <c r="N12" s="203"/>
      <c r="O12" s="203"/>
      <c r="P12" s="203"/>
      <c r="Q12" s="203"/>
      <c r="R12" s="203"/>
      <c r="S12" s="203"/>
      <c r="T12" s="11"/>
      <c r="U12" s="11"/>
      <c r="V12" s="11"/>
      <c r="W12" s="11"/>
      <c r="X12" s="11"/>
      <c r="Y12" s="11"/>
      <c r="Z12" s="11"/>
      <c r="AA12" s="11"/>
      <c r="AB12" s="11"/>
    </row>
    <row r="13" spans="1:28" s="9" customFormat="1" ht="15.75" customHeight="1" x14ac:dyDescent="0.2">
      <c r="A13" s="217"/>
      <c r="B13" s="217"/>
      <c r="C13" s="217"/>
      <c r="D13" s="217"/>
      <c r="E13" s="217"/>
      <c r="F13" s="217"/>
      <c r="G13" s="217"/>
      <c r="H13" s="217"/>
      <c r="I13" s="217"/>
      <c r="J13" s="217"/>
      <c r="K13" s="217"/>
      <c r="L13" s="217"/>
      <c r="M13" s="217"/>
      <c r="N13" s="217"/>
      <c r="O13" s="217"/>
      <c r="P13" s="217"/>
      <c r="Q13" s="217"/>
      <c r="R13" s="217"/>
      <c r="S13" s="217"/>
      <c r="T13" s="4"/>
      <c r="U13" s="4"/>
      <c r="V13" s="4"/>
      <c r="W13" s="4"/>
      <c r="X13" s="4"/>
      <c r="Y13" s="4"/>
      <c r="Z13" s="4"/>
      <c r="AA13" s="4"/>
      <c r="AB13" s="4"/>
    </row>
    <row r="14" spans="1:28" s="3" customFormat="1" ht="12" x14ac:dyDescent="0.2">
      <c r="A14" s="207" t="str">
        <f>'1. паспорт местоположение'!A15:C15</f>
        <v>Реконструкция ВЛ-6 кВ Ф-28  ПС 110/6 кВ ГПП-1 Тяжмаш (ВЛ-6 кВ 4,043 км, совместым подвесом ВЛ-0,4 0,306 км) г.о. Сызрань Самарская область</v>
      </c>
      <c r="B14" s="207"/>
      <c r="C14" s="207"/>
      <c r="D14" s="207"/>
      <c r="E14" s="207"/>
      <c r="F14" s="207"/>
      <c r="G14" s="207"/>
      <c r="H14" s="207"/>
      <c r="I14" s="207"/>
      <c r="J14" s="207"/>
      <c r="K14" s="207"/>
      <c r="L14" s="207"/>
      <c r="M14" s="207"/>
      <c r="N14" s="207"/>
      <c r="O14" s="207"/>
      <c r="P14" s="207"/>
      <c r="Q14" s="207"/>
      <c r="R14" s="207"/>
      <c r="S14" s="207"/>
      <c r="T14" s="8"/>
      <c r="U14" s="8"/>
      <c r="V14" s="8"/>
      <c r="W14" s="8"/>
      <c r="X14" s="8"/>
      <c r="Y14" s="8"/>
      <c r="Z14" s="8"/>
      <c r="AA14" s="8"/>
      <c r="AB14" s="8"/>
    </row>
    <row r="15" spans="1:28" s="3" customFormat="1" ht="15" customHeight="1" x14ac:dyDescent="0.2">
      <c r="A15" s="203" t="s">
        <v>6</v>
      </c>
      <c r="B15" s="203"/>
      <c r="C15" s="203"/>
      <c r="D15" s="203"/>
      <c r="E15" s="203"/>
      <c r="F15" s="203"/>
      <c r="G15" s="203"/>
      <c r="H15" s="203"/>
      <c r="I15" s="203"/>
      <c r="J15" s="203"/>
      <c r="K15" s="203"/>
      <c r="L15" s="203"/>
      <c r="M15" s="203"/>
      <c r="N15" s="203"/>
      <c r="O15" s="203"/>
      <c r="P15" s="203"/>
      <c r="Q15" s="203"/>
      <c r="R15" s="203"/>
      <c r="S15" s="203"/>
      <c r="T15" s="6"/>
      <c r="U15" s="6"/>
      <c r="V15" s="6"/>
      <c r="W15" s="6"/>
      <c r="X15" s="6"/>
      <c r="Y15" s="6"/>
      <c r="Z15" s="6"/>
      <c r="AA15" s="6"/>
      <c r="AB15" s="6"/>
    </row>
    <row r="16" spans="1:28" s="3" customFormat="1" ht="15" customHeight="1" x14ac:dyDescent="0.2">
      <c r="A16" s="217"/>
      <c r="B16" s="217"/>
      <c r="C16" s="217"/>
      <c r="D16" s="217"/>
      <c r="E16" s="217"/>
      <c r="F16" s="217"/>
      <c r="G16" s="217"/>
      <c r="H16" s="217"/>
      <c r="I16" s="217"/>
      <c r="J16" s="217"/>
      <c r="K16" s="217"/>
      <c r="L16" s="217"/>
      <c r="M16" s="217"/>
      <c r="N16" s="217"/>
      <c r="O16" s="217"/>
      <c r="P16" s="217"/>
      <c r="Q16" s="217"/>
      <c r="R16" s="217"/>
      <c r="S16" s="217"/>
      <c r="T16" s="4"/>
      <c r="U16" s="4"/>
      <c r="V16" s="4"/>
      <c r="W16" s="4"/>
      <c r="X16" s="4"/>
      <c r="Y16" s="4"/>
    </row>
    <row r="17" spans="1:28" s="3" customFormat="1" ht="45.75" customHeight="1" x14ac:dyDescent="0.2">
      <c r="A17" s="204" t="s">
        <v>490</v>
      </c>
      <c r="B17" s="204"/>
      <c r="C17" s="204"/>
      <c r="D17" s="204"/>
      <c r="E17" s="204"/>
      <c r="F17" s="204"/>
      <c r="G17" s="204"/>
      <c r="H17" s="204"/>
      <c r="I17" s="204"/>
      <c r="J17" s="204"/>
      <c r="K17" s="204"/>
      <c r="L17" s="204"/>
      <c r="M17" s="204"/>
      <c r="N17" s="204"/>
      <c r="O17" s="204"/>
      <c r="P17" s="204"/>
      <c r="Q17" s="204"/>
      <c r="R17" s="204"/>
      <c r="S17" s="204"/>
      <c r="T17" s="7"/>
      <c r="U17" s="7"/>
      <c r="V17" s="7"/>
      <c r="W17" s="7"/>
      <c r="X17" s="7"/>
      <c r="Y17" s="7"/>
      <c r="Z17" s="7"/>
      <c r="AA17" s="7"/>
      <c r="AB17" s="7"/>
    </row>
    <row r="18" spans="1:28" s="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c r="T18" s="4"/>
      <c r="U18" s="4"/>
      <c r="V18" s="4"/>
      <c r="W18" s="4"/>
      <c r="X18" s="4"/>
      <c r="Y18" s="4"/>
    </row>
    <row r="19" spans="1:28" s="3" customFormat="1" ht="54" customHeight="1" x14ac:dyDescent="0.2">
      <c r="A19" s="213" t="s">
        <v>5</v>
      </c>
      <c r="B19" s="213" t="s">
        <v>99</v>
      </c>
      <c r="C19" s="214" t="s">
        <v>388</v>
      </c>
      <c r="D19" s="213" t="s">
        <v>387</v>
      </c>
      <c r="E19" s="213" t="s">
        <v>98</v>
      </c>
      <c r="F19" s="213" t="s">
        <v>97</v>
      </c>
      <c r="G19" s="213" t="s">
        <v>383</v>
      </c>
      <c r="H19" s="213" t="s">
        <v>96</v>
      </c>
      <c r="I19" s="213" t="s">
        <v>95</v>
      </c>
      <c r="J19" s="213" t="s">
        <v>94</v>
      </c>
      <c r="K19" s="213" t="s">
        <v>93</v>
      </c>
      <c r="L19" s="213" t="s">
        <v>92</v>
      </c>
      <c r="M19" s="213" t="s">
        <v>91</v>
      </c>
      <c r="N19" s="213" t="s">
        <v>90</v>
      </c>
      <c r="O19" s="213" t="s">
        <v>89</v>
      </c>
      <c r="P19" s="213" t="s">
        <v>88</v>
      </c>
      <c r="Q19" s="213" t="s">
        <v>386</v>
      </c>
      <c r="R19" s="213"/>
      <c r="S19" s="216" t="s">
        <v>484</v>
      </c>
      <c r="T19" s="4"/>
      <c r="U19" s="4"/>
      <c r="V19" s="4"/>
      <c r="W19" s="4"/>
      <c r="X19" s="4"/>
      <c r="Y19" s="4"/>
    </row>
    <row r="20" spans="1:28" s="3" customFormat="1" ht="180.75" customHeight="1" x14ac:dyDescent="0.2">
      <c r="A20" s="213"/>
      <c r="B20" s="213"/>
      <c r="C20" s="215"/>
      <c r="D20" s="213"/>
      <c r="E20" s="213"/>
      <c r="F20" s="213"/>
      <c r="G20" s="213"/>
      <c r="H20" s="213"/>
      <c r="I20" s="213"/>
      <c r="J20" s="213"/>
      <c r="K20" s="213"/>
      <c r="L20" s="213"/>
      <c r="M20" s="213"/>
      <c r="N20" s="213"/>
      <c r="O20" s="213"/>
      <c r="P20" s="213"/>
      <c r="Q20" s="32" t="s">
        <v>384</v>
      </c>
      <c r="R20" s="33" t="s">
        <v>385</v>
      </c>
      <c r="S20" s="216"/>
      <c r="T20" s="4"/>
      <c r="U20" s="4"/>
      <c r="V20" s="4"/>
      <c r="W20" s="4"/>
      <c r="X20" s="4"/>
      <c r="Y20" s="4"/>
    </row>
    <row r="21" spans="1:28" s="3" customFormat="1" ht="18.75" x14ac:dyDescent="0.2">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4"/>
      <c r="U21" s="4"/>
      <c r="V21" s="4"/>
      <c r="W21" s="4"/>
      <c r="X21" s="4"/>
      <c r="Y21" s="4"/>
    </row>
    <row r="22" spans="1:28" s="3" customFormat="1" ht="32.25" customHeight="1" x14ac:dyDescent="0.2">
      <c r="A22" s="32" t="s">
        <v>535</v>
      </c>
      <c r="B22" s="32" t="s">
        <v>535</v>
      </c>
      <c r="C22" s="32" t="s">
        <v>535</v>
      </c>
      <c r="D22" s="32" t="s">
        <v>535</v>
      </c>
      <c r="E22" s="32" t="s">
        <v>535</v>
      </c>
      <c r="F22" s="32" t="s">
        <v>535</v>
      </c>
      <c r="G22" s="32" t="s">
        <v>535</v>
      </c>
      <c r="H22" s="32" t="s">
        <v>535</v>
      </c>
      <c r="I22" s="32" t="s">
        <v>535</v>
      </c>
      <c r="J22" s="32" t="s">
        <v>535</v>
      </c>
      <c r="K22" s="32" t="s">
        <v>535</v>
      </c>
      <c r="L22" s="32" t="s">
        <v>535</v>
      </c>
      <c r="M22" s="32" t="s">
        <v>535</v>
      </c>
      <c r="N22" s="32" t="s">
        <v>535</v>
      </c>
      <c r="O22" s="32" t="s">
        <v>535</v>
      </c>
      <c r="P22" s="32" t="s">
        <v>535</v>
      </c>
      <c r="Q22" s="32" t="s">
        <v>535</v>
      </c>
      <c r="R22" s="32" t="s">
        <v>535</v>
      </c>
      <c r="S22" s="32" t="s">
        <v>535</v>
      </c>
      <c r="T22" s="4"/>
      <c r="U22" s="4"/>
      <c r="V22" s="4"/>
      <c r="W22" s="4"/>
      <c r="X22" s="4"/>
      <c r="Y22" s="4"/>
    </row>
    <row r="23" spans="1:28" s="3" customFormat="1" ht="18.75" x14ac:dyDescent="0.2">
      <c r="A23" s="32"/>
      <c r="B23" s="35"/>
      <c r="C23" s="35"/>
      <c r="D23" s="35"/>
      <c r="E23" s="35"/>
      <c r="F23" s="35"/>
      <c r="G23" s="35"/>
      <c r="H23" s="22"/>
      <c r="I23" s="22"/>
      <c r="J23" s="22"/>
      <c r="K23" s="22"/>
      <c r="L23" s="22"/>
      <c r="M23" s="22"/>
      <c r="N23" s="22"/>
      <c r="O23" s="22"/>
      <c r="P23" s="22"/>
      <c r="Q23" s="22"/>
      <c r="R23" s="5"/>
      <c r="S23" s="5"/>
      <c r="T23" s="4"/>
      <c r="U23" s="4"/>
      <c r="V23" s="4"/>
      <c r="W23" s="4"/>
    </row>
    <row r="24" spans="1:28" s="3" customFormat="1" ht="18.75" x14ac:dyDescent="0.2">
      <c r="A24" s="32"/>
      <c r="B24" s="35"/>
      <c r="C24" s="35"/>
      <c r="D24" s="35"/>
      <c r="E24" s="35"/>
      <c r="F24" s="35"/>
      <c r="G24" s="35"/>
      <c r="H24" s="22"/>
      <c r="I24" s="22"/>
      <c r="J24" s="22"/>
      <c r="K24" s="22"/>
      <c r="L24" s="22"/>
      <c r="M24" s="22"/>
      <c r="N24" s="22"/>
      <c r="O24" s="22"/>
      <c r="P24" s="22"/>
      <c r="Q24" s="22"/>
      <c r="R24" s="5"/>
      <c r="S24" s="5"/>
      <c r="T24" s="4"/>
      <c r="U24" s="4"/>
      <c r="V24" s="4"/>
      <c r="W24" s="4"/>
    </row>
    <row r="25" spans="1:28" s="3" customFormat="1" ht="18.75" x14ac:dyDescent="0.2">
      <c r="A25" s="20"/>
      <c r="B25" s="35"/>
      <c r="C25" s="35"/>
      <c r="D25" s="35"/>
      <c r="E25" s="35"/>
      <c r="F25" s="35"/>
      <c r="G25" s="35"/>
      <c r="H25" s="22"/>
      <c r="I25" s="22"/>
      <c r="J25" s="22"/>
      <c r="K25" s="22"/>
      <c r="L25" s="22"/>
      <c r="M25" s="22"/>
      <c r="N25" s="22"/>
      <c r="O25" s="22"/>
      <c r="P25" s="22"/>
      <c r="Q25" s="22"/>
      <c r="R25" s="5"/>
      <c r="S25" s="5"/>
      <c r="T25" s="4"/>
      <c r="U25" s="4"/>
      <c r="V25" s="4"/>
      <c r="W25" s="4"/>
    </row>
    <row r="26" spans="1:28" s="3" customFormat="1" ht="18.75" x14ac:dyDescent="0.2">
      <c r="A26" s="20"/>
      <c r="B26" s="35"/>
      <c r="C26" s="35"/>
      <c r="D26" s="35"/>
      <c r="E26" s="35"/>
      <c r="F26" s="35"/>
      <c r="G26" s="35"/>
      <c r="H26" s="22"/>
      <c r="I26" s="22"/>
      <c r="J26" s="22"/>
      <c r="K26" s="22"/>
      <c r="L26" s="22"/>
      <c r="M26" s="22"/>
      <c r="N26" s="22"/>
      <c r="O26" s="22"/>
      <c r="P26" s="22"/>
      <c r="Q26" s="22"/>
      <c r="R26" s="5"/>
      <c r="S26" s="5"/>
      <c r="T26" s="4"/>
      <c r="U26" s="4"/>
      <c r="V26" s="4"/>
      <c r="W26" s="4"/>
    </row>
    <row r="27" spans="1:28" s="3" customFormat="1" ht="18.75" x14ac:dyDescent="0.2">
      <c r="A27" s="20"/>
      <c r="B27" s="35"/>
      <c r="C27" s="35"/>
      <c r="D27" s="35"/>
      <c r="E27" s="35"/>
      <c r="F27" s="35"/>
      <c r="G27" s="35"/>
      <c r="H27" s="22"/>
      <c r="I27" s="22"/>
      <c r="J27" s="22"/>
      <c r="K27" s="22"/>
      <c r="L27" s="22"/>
      <c r="M27" s="22"/>
      <c r="N27" s="22"/>
      <c r="O27" s="22"/>
      <c r="P27" s="22"/>
      <c r="Q27" s="22"/>
      <c r="R27" s="5"/>
      <c r="S27" s="5"/>
      <c r="T27" s="4"/>
      <c r="U27" s="4"/>
      <c r="V27" s="4"/>
      <c r="W27" s="4"/>
    </row>
    <row r="28" spans="1:28" s="3" customFormat="1" ht="18.75" x14ac:dyDescent="0.2">
      <c r="A28" s="22"/>
      <c r="B28" s="22"/>
      <c r="C28" s="22"/>
      <c r="D28" s="22"/>
      <c r="E28" s="22"/>
      <c r="F28" s="22"/>
      <c r="G28" s="22"/>
      <c r="H28" s="22"/>
      <c r="I28" s="22"/>
      <c r="J28" s="22"/>
      <c r="K28" s="22"/>
      <c r="L28" s="22"/>
      <c r="M28" s="22"/>
      <c r="N28" s="22"/>
      <c r="O28" s="22"/>
      <c r="P28" s="22"/>
      <c r="Q28" s="22"/>
      <c r="R28" s="5"/>
      <c r="S28" s="5"/>
      <c r="T28" s="4"/>
      <c r="U28" s="4"/>
      <c r="V28" s="4"/>
      <c r="W28" s="4"/>
    </row>
    <row r="29" spans="1:28" ht="20.25" customHeight="1" x14ac:dyDescent="0.25">
      <c r="A29" s="80"/>
      <c r="B29" s="35"/>
      <c r="C29" s="35"/>
      <c r="D29" s="35"/>
      <c r="E29" s="80"/>
      <c r="F29" s="80"/>
      <c r="G29" s="80"/>
      <c r="H29" s="80"/>
      <c r="I29" s="80"/>
      <c r="J29" s="80"/>
      <c r="K29" s="80"/>
      <c r="L29" s="80"/>
      <c r="M29" s="80"/>
      <c r="N29" s="80"/>
      <c r="O29" s="80"/>
      <c r="P29" s="80"/>
      <c r="Q29" s="81"/>
      <c r="R29" s="2"/>
      <c r="S29" s="2"/>
    </row>
  </sheetData>
  <customSheetViews>
    <customSheetView guid="{222FB211-2350-420C-BFE4-9DA8C9194F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1"/>
    </customSheetView>
    <customSheetView guid="{82706164-65D5-46C6-A482-3CEC2F6F0B86}"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2"/>
    </customSheetView>
    <customSheetView guid="{DE20B92D-B76C-4570-8CA1-DE4EE8DD08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3"/>
    </customSheetView>
    <customSheetView guid="{B2156467-DABD-4AFC-BC18-E275263FEE8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33" orientation="landscape" r:id="rId4"/>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5" zoomScale="85" zoomScaleNormal="60" zoomScaleSheetLayoutView="85" workbookViewId="0">
      <selection activeCell="A16" sqref="A16:T16"/>
    </sheetView>
  </sheetViews>
  <sheetFormatPr defaultColWidth="10.7109375" defaultRowHeight="15.75" x14ac:dyDescent="0.25"/>
  <cols>
    <col min="1" max="1" width="9.5703125" style="38" customWidth="1"/>
    <col min="2" max="2" width="22.28515625" style="38" customWidth="1"/>
    <col min="3" max="3" width="36" style="38" customWidth="1"/>
    <col min="4" max="4" width="16.140625" style="38" customWidth="1"/>
    <col min="5" max="5" width="11.140625" style="38" customWidth="1"/>
    <col min="6" max="6" width="11" style="38" customWidth="1"/>
    <col min="7" max="7" width="16.28515625" style="38" customWidth="1"/>
    <col min="8" max="8" width="17.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9" t="s">
        <v>68</v>
      </c>
    </row>
    <row r="3" spans="1:20" s="9" customFormat="1" ht="18.75" customHeight="1" x14ac:dyDescent="0.3">
      <c r="A3" s="15"/>
      <c r="T3" s="13" t="s">
        <v>10</v>
      </c>
    </row>
    <row r="4" spans="1:20" s="9" customFormat="1" ht="18.75" customHeight="1" x14ac:dyDescent="0.3">
      <c r="A4" s="15"/>
      <c r="T4" s="13" t="s">
        <v>67</v>
      </c>
    </row>
    <row r="5" spans="1:20" s="9" customFormat="1" ht="18.75" customHeight="1" x14ac:dyDescent="0.3">
      <c r="A5" s="15"/>
      <c r="T5" s="13"/>
    </row>
    <row r="6" spans="1:20" s="9" customFormat="1" x14ac:dyDescent="0.2">
      <c r="A6" s="202" t="str">
        <f>'1. паспорт местоположение'!A5:C5</f>
        <v>Год раскрытия информации: 2025 год</v>
      </c>
      <c r="B6" s="202"/>
      <c r="C6" s="202"/>
      <c r="D6" s="202"/>
      <c r="E6" s="202"/>
      <c r="F6" s="202"/>
      <c r="G6" s="202"/>
      <c r="H6" s="202"/>
      <c r="I6" s="202"/>
      <c r="J6" s="202"/>
      <c r="K6" s="202"/>
      <c r="L6" s="202"/>
      <c r="M6" s="202"/>
      <c r="N6" s="202"/>
      <c r="O6" s="202"/>
      <c r="P6" s="202"/>
      <c r="Q6" s="202"/>
      <c r="R6" s="202"/>
      <c r="S6" s="202"/>
      <c r="T6" s="202"/>
    </row>
    <row r="7" spans="1:20" s="9" customFormat="1" x14ac:dyDescent="0.2">
      <c r="A7" s="14"/>
    </row>
    <row r="8" spans="1:20" s="9" customFormat="1" ht="18.75" x14ac:dyDescent="0.2">
      <c r="A8" s="206" t="s">
        <v>9</v>
      </c>
      <c r="B8" s="206"/>
      <c r="C8" s="206"/>
      <c r="D8" s="206"/>
      <c r="E8" s="206"/>
      <c r="F8" s="206"/>
      <c r="G8" s="206"/>
      <c r="H8" s="206"/>
      <c r="I8" s="206"/>
      <c r="J8" s="206"/>
      <c r="K8" s="206"/>
      <c r="L8" s="206"/>
      <c r="M8" s="206"/>
      <c r="N8" s="206"/>
      <c r="O8" s="206"/>
      <c r="P8" s="206"/>
      <c r="Q8" s="206"/>
      <c r="R8" s="206"/>
      <c r="S8" s="206"/>
      <c r="T8" s="206"/>
    </row>
    <row r="9" spans="1:20" s="9" customFormat="1" ht="18.75" x14ac:dyDescent="0.2">
      <c r="A9" s="206"/>
      <c r="B9" s="206"/>
      <c r="C9" s="206"/>
      <c r="D9" s="206"/>
      <c r="E9" s="206"/>
      <c r="F9" s="206"/>
      <c r="G9" s="206"/>
      <c r="H9" s="206"/>
      <c r="I9" s="206"/>
      <c r="J9" s="206"/>
      <c r="K9" s="206"/>
      <c r="L9" s="206"/>
      <c r="M9" s="206"/>
      <c r="N9" s="206"/>
      <c r="O9" s="206"/>
      <c r="P9" s="206"/>
      <c r="Q9" s="206"/>
      <c r="R9" s="206"/>
      <c r="S9" s="206"/>
      <c r="T9" s="206"/>
    </row>
    <row r="10" spans="1:20" s="9" customFormat="1" ht="18.75" customHeight="1" x14ac:dyDescent="0.2">
      <c r="A10" s="207" t="str">
        <f>'1. паспорт местоположение'!A9:C9</f>
        <v>АО "ССК"</v>
      </c>
      <c r="B10" s="207"/>
      <c r="C10" s="207"/>
      <c r="D10" s="207"/>
      <c r="E10" s="207"/>
      <c r="F10" s="207"/>
      <c r="G10" s="207"/>
      <c r="H10" s="207"/>
      <c r="I10" s="207"/>
      <c r="J10" s="207"/>
      <c r="K10" s="207"/>
      <c r="L10" s="207"/>
      <c r="M10" s="207"/>
      <c r="N10" s="207"/>
      <c r="O10" s="207"/>
      <c r="P10" s="207"/>
      <c r="Q10" s="207"/>
      <c r="R10" s="207"/>
      <c r="S10" s="207"/>
      <c r="T10" s="207"/>
    </row>
    <row r="11" spans="1:20" s="9" customFormat="1" ht="18.75" customHeight="1" x14ac:dyDescent="0.2">
      <c r="A11" s="203" t="s">
        <v>8</v>
      </c>
      <c r="B11" s="203"/>
      <c r="C11" s="203"/>
      <c r="D11" s="203"/>
      <c r="E11" s="203"/>
      <c r="F11" s="203"/>
      <c r="G11" s="203"/>
      <c r="H11" s="203"/>
      <c r="I11" s="203"/>
      <c r="J11" s="203"/>
      <c r="K11" s="203"/>
      <c r="L11" s="203"/>
      <c r="M11" s="203"/>
      <c r="N11" s="203"/>
      <c r="O11" s="203"/>
      <c r="P11" s="203"/>
      <c r="Q11" s="203"/>
      <c r="R11" s="203"/>
      <c r="S11" s="203"/>
      <c r="T11" s="203"/>
    </row>
    <row r="12" spans="1:20" s="9" customFormat="1" ht="18.75" x14ac:dyDescent="0.2">
      <c r="A12" s="206"/>
      <c r="B12" s="206"/>
      <c r="C12" s="206"/>
      <c r="D12" s="206"/>
      <c r="E12" s="206"/>
      <c r="F12" s="206"/>
      <c r="G12" s="206"/>
      <c r="H12" s="206"/>
      <c r="I12" s="206"/>
      <c r="J12" s="206"/>
      <c r="K12" s="206"/>
      <c r="L12" s="206"/>
      <c r="M12" s="206"/>
      <c r="N12" s="206"/>
      <c r="O12" s="206"/>
      <c r="P12" s="206"/>
      <c r="Q12" s="206"/>
      <c r="R12" s="206"/>
      <c r="S12" s="206"/>
      <c r="T12" s="206"/>
    </row>
    <row r="13" spans="1:20" s="9" customFormat="1" ht="18.75" customHeight="1" x14ac:dyDescent="0.2">
      <c r="A13" s="207" t="str">
        <f>'1. паспорт местоположение'!A12:C12</f>
        <v>P_0071</v>
      </c>
      <c r="B13" s="207"/>
      <c r="C13" s="207"/>
      <c r="D13" s="207"/>
      <c r="E13" s="207"/>
      <c r="F13" s="207"/>
      <c r="G13" s="207"/>
      <c r="H13" s="207"/>
      <c r="I13" s="207"/>
      <c r="J13" s="207"/>
      <c r="K13" s="207"/>
      <c r="L13" s="207"/>
      <c r="M13" s="207"/>
      <c r="N13" s="207"/>
      <c r="O13" s="207"/>
      <c r="P13" s="207"/>
      <c r="Q13" s="207"/>
      <c r="R13" s="207"/>
      <c r="S13" s="207"/>
      <c r="T13" s="207"/>
    </row>
    <row r="14" spans="1:20" s="9" customFormat="1" ht="18.75" customHeight="1" x14ac:dyDescent="0.2">
      <c r="A14" s="203" t="s">
        <v>7</v>
      </c>
      <c r="B14" s="203"/>
      <c r="C14" s="203"/>
      <c r="D14" s="203"/>
      <c r="E14" s="203"/>
      <c r="F14" s="203"/>
      <c r="G14" s="203"/>
      <c r="H14" s="203"/>
      <c r="I14" s="203"/>
      <c r="J14" s="203"/>
      <c r="K14" s="203"/>
      <c r="L14" s="203"/>
      <c r="M14" s="203"/>
      <c r="N14" s="203"/>
      <c r="O14" s="203"/>
      <c r="P14" s="203"/>
      <c r="Q14" s="203"/>
      <c r="R14" s="203"/>
      <c r="S14" s="203"/>
      <c r="T14" s="203"/>
    </row>
    <row r="15" spans="1:20" s="9" customFormat="1" ht="15.75" customHeight="1" x14ac:dyDescent="0.2">
      <c r="A15" s="217"/>
      <c r="B15" s="217"/>
      <c r="C15" s="217"/>
      <c r="D15" s="217"/>
      <c r="E15" s="217"/>
      <c r="F15" s="217"/>
      <c r="G15" s="217"/>
      <c r="H15" s="217"/>
      <c r="I15" s="217"/>
      <c r="J15" s="217"/>
      <c r="K15" s="217"/>
      <c r="L15" s="217"/>
      <c r="M15" s="217"/>
      <c r="N15" s="217"/>
      <c r="O15" s="217"/>
      <c r="P15" s="217"/>
      <c r="Q15" s="217"/>
      <c r="R15" s="217"/>
      <c r="S15" s="217"/>
      <c r="T15" s="217"/>
    </row>
    <row r="16" spans="1:20" s="3" customFormat="1" ht="12" x14ac:dyDescent="0.2">
      <c r="A16" s="207" t="str">
        <f>'1. паспорт местоположение'!A15:C15</f>
        <v>Реконструкция ВЛ-6 кВ Ф-28  ПС 110/6 кВ ГПП-1 Тяжмаш (ВЛ-6 кВ 4,043 км, совместым подвесом ВЛ-0,4 0,306 км) г.о. Сызрань Самарская область</v>
      </c>
      <c r="B16" s="207"/>
      <c r="C16" s="207"/>
      <c r="D16" s="207"/>
      <c r="E16" s="207"/>
      <c r="F16" s="207"/>
      <c r="G16" s="207"/>
      <c r="H16" s="207"/>
      <c r="I16" s="207"/>
      <c r="J16" s="207"/>
      <c r="K16" s="207"/>
      <c r="L16" s="207"/>
      <c r="M16" s="207"/>
      <c r="N16" s="207"/>
      <c r="O16" s="207"/>
      <c r="P16" s="207"/>
      <c r="Q16" s="207"/>
      <c r="R16" s="207"/>
      <c r="S16" s="207"/>
      <c r="T16" s="207"/>
    </row>
    <row r="17" spans="1:113" s="3" customFormat="1" ht="15" customHeight="1" x14ac:dyDescent="0.2">
      <c r="A17" s="203" t="s">
        <v>6</v>
      </c>
      <c r="B17" s="203"/>
      <c r="C17" s="203"/>
      <c r="D17" s="203"/>
      <c r="E17" s="203"/>
      <c r="F17" s="203"/>
      <c r="G17" s="203"/>
      <c r="H17" s="203"/>
      <c r="I17" s="203"/>
      <c r="J17" s="203"/>
      <c r="K17" s="203"/>
      <c r="L17" s="203"/>
      <c r="M17" s="203"/>
      <c r="N17" s="203"/>
      <c r="O17" s="203"/>
      <c r="P17" s="203"/>
      <c r="Q17" s="203"/>
      <c r="R17" s="203"/>
      <c r="S17" s="203"/>
      <c r="T17" s="203"/>
    </row>
    <row r="18" spans="1:113" s="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113" s="3" customFormat="1" ht="15" customHeight="1" x14ac:dyDescent="0.2">
      <c r="A19" s="205" t="s">
        <v>495</v>
      </c>
      <c r="B19" s="205"/>
      <c r="C19" s="205"/>
      <c r="D19" s="205"/>
      <c r="E19" s="205"/>
      <c r="F19" s="205"/>
      <c r="G19" s="205"/>
      <c r="H19" s="205"/>
      <c r="I19" s="205"/>
      <c r="J19" s="205"/>
      <c r="K19" s="205"/>
      <c r="L19" s="205"/>
      <c r="M19" s="205"/>
      <c r="N19" s="205"/>
      <c r="O19" s="205"/>
      <c r="P19" s="205"/>
      <c r="Q19" s="205"/>
      <c r="R19" s="205"/>
      <c r="S19" s="205"/>
      <c r="T19" s="205"/>
    </row>
    <row r="20" spans="1:113" s="39" customFormat="1" ht="21" customHeight="1" x14ac:dyDescent="0.25">
      <c r="A20" s="233"/>
      <c r="B20" s="233"/>
      <c r="C20" s="233"/>
      <c r="D20" s="233"/>
      <c r="E20" s="233"/>
      <c r="F20" s="233"/>
      <c r="G20" s="233"/>
      <c r="H20" s="233"/>
      <c r="I20" s="233"/>
      <c r="J20" s="233"/>
      <c r="K20" s="233"/>
      <c r="L20" s="233"/>
      <c r="M20" s="233"/>
      <c r="N20" s="233"/>
      <c r="O20" s="233"/>
      <c r="P20" s="233"/>
      <c r="Q20" s="233"/>
      <c r="R20" s="233"/>
      <c r="S20" s="233"/>
      <c r="T20" s="233"/>
    </row>
    <row r="21" spans="1:113" ht="46.5" customHeight="1" x14ac:dyDescent="0.25">
      <c r="A21" s="227" t="s">
        <v>5</v>
      </c>
      <c r="B21" s="220" t="s">
        <v>217</v>
      </c>
      <c r="C21" s="221"/>
      <c r="D21" s="224" t="s">
        <v>121</v>
      </c>
      <c r="E21" s="220" t="s">
        <v>523</v>
      </c>
      <c r="F21" s="221"/>
      <c r="G21" s="220" t="s">
        <v>268</v>
      </c>
      <c r="H21" s="221"/>
      <c r="I21" s="220" t="s">
        <v>120</v>
      </c>
      <c r="J21" s="221"/>
      <c r="K21" s="224" t="s">
        <v>119</v>
      </c>
      <c r="L21" s="220" t="s">
        <v>118</v>
      </c>
      <c r="M21" s="221"/>
      <c r="N21" s="220" t="s">
        <v>519</v>
      </c>
      <c r="O21" s="221"/>
      <c r="P21" s="224" t="s">
        <v>117</v>
      </c>
      <c r="Q21" s="230" t="s">
        <v>116</v>
      </c>
      <c r="R21" s="231"/>
      <c r="S21" s="230" t="s">
        <v>115</v>
      </c>
      <c r="T21" s="232"/>
    </row>
    <row r="22" spans="1:113" ht="204.75" customHeight="1" x14ac:dyDescent="0.25">
      <c r="A22" s="228"/>
      <c r="B22" s="222"/>
      <c r="C22" s="223"/>
      <c r="D22" s="226"/>
      <c r="E22" s="222"/>
      <c r="F22" s="223"/>
      <c r="G22" s="222"/>
      <c r="H22" s="223"/>
      <c r="I22" s="222"/>
      <c r="J22" s="223"/>
      <c r="K22" s="225"/>
      <c r="L22" s="222"/>
      <c r="M22" s="223"/>
      <c r="N22" s="222"/>
      <c r="O22" s="223"/>
      <c r="P22" s="225"/>
      <c r="Q22" s="56" t="s">
        <v>114</v>
      </c>
      <c r="R22" s="56" t="s">
        <v>494</v>
      </c>
      <c r="S22" s="56" t="s">
        <v>113</v>
      </c>
      <c r="T22" s="56" t="s">
        <v>112</v>
      </c>
    </row>
    <row r="23" spans="1:113" ht="51.75" customHeight="1" x14ac:dyDescent="0.25">
      <c r="A23" s="229"/>
      <c r="B23" s="56" t="s">
        <v>110</v>
      </c>
      <c r="C23" s="56" t="s">
        <v>111</v>
      </c>
      <c r="D23" s="225"/>
      <c r="E23" s="56" t="s">
        <v>110</v>
      </c>
      <c r="F23" s="56" t="s">
        <v>111</v>
      </c>
      <c r="G23" s="56" t="s">
        <v>110</v>
      </c>
      <c r="H23" s="56" t="s">
        <v>111</v>
      </c>
      <c r="I23" s="56" t="s">
        <v>110</v>
      </c>
      <c r="J23" s="56" t="s">
        <v>111</v>
      </c>
      <c r="K23" s="56" t="s">
        <v>110</v>
      </c>
      <c r="L23" s="56" t="s">
        <v>110</v>
      </c>
      <c r="M23" s="56" t="s">
        <v>111</v>
      </c>
      <c r="N23" s="56" t="s">
        <v>110</v>
      </c>
      <c r="O23" s="56" t="s">
        <v>111</v>
      </c>
      <c r="P23" s="57" t="s">
        <v>110</v>
      </c>
      <c r="Q23" s="56" t="s">
        <v>110</v>
      </c>
      <c r="R23" s="56" t="s">
        <v>110</v>
      </c>
      <c r="S23" s="56" t="s">
        <v>110</v>
      </c>
      <c r="T23" s="56" t="s">
        <v>110</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131" customFormat="1" ht="136.5" customHeight="1" x14ac:dyDescent="0.25">
      <c r="A25" s="117" t="s">
        <v>535</v>
      </c>
      <c r="B25" s="117" t="s">
        <v>535</v>
      </c>
      <c r="C25" s="117" t="s">
        <v>535</v>
      </c>
      <c r="D25" s="117" t="s">
        <v>535</v>
      </c>
      <c r="E25" s="117" t="s">
        <v>535</v>
      </c>
      <c r="F25" s="117" t="s">
        <v>535</v>
      </c>
      <c r="G25" s="117" t="s">
        <v>535</v>
      </c>
      <c r="H25" s="117" t="s">
        <v>535</v>
      </c>
      <c r="I25" s="117" t="s">
        <v>535</v>
      </c>
      <c r="J25" s="117" t="s">
        <v>535</v>
      </c>
      <c r="K25" s="117" t="s">
        <v>535</v>
      </c>
      <c r="L25" s="117" t="s">
        <v>535</v>
      </c>
      <c r="M25" s="117" t="s">
        <v>535</v>
      </c>
      <c r="N25" s="117" t="s">
        <v>535</v>
      </c>
      <c r="O25" s="117" t="s">
        <v>535</v>
      </c>
      <c r="P25" s="117" t="s">
        <v>535</v>
      </c>
      <c r="Q25" s="117" t="s">
        <v>535</v>
      </c>
      <c r="R25" s="117" t="s">
        <v>535</v>
      </c>
      <c r="S25" s="117" t="s">
        <v>535</v>
      </c>
      <c r="T25" s="117" t="s">
        <v>535</v>
      </c>
    </row>
    <row r="26" spans="1:113" ht="96.75" customHeight="1" x14ac:dyDescent="0.25"/>
    <row r="27" spans="1:113" s="42" customFormat="1" ht="12.75" x14ac:dyDescent="0.2">
      <c r="B27" s="43"/>
      <c r="C27" s="43"/>
      <c r="K27" s="43"/>
    </row>
    <row r="28" spans="1:113" s="42" customFormat="1" x14ac:dyDescent="0.25">
      <c r="B28" s="38" t="s">
        <v>109</v>
      </c>
      <c r="C28" s="38"/>
      <c r="D28" s="38"/>
      <c r="E28" s="38"/>
      <c r="F28" s="38"/>
      <c r="G28" s="38"/>
      <c r="H28" s="38"/>
      <c r="I28" s="38"/>
      <c r="J28" s="38"/>
      <c r="K28" s="38"/>
      <c r="L28" s="38"/>
      <c r="M28" s="38"/>
      <c r="N28" s="38"/>
      <c r="O28" s="38"/>
      <c r="P28" s="38"/>
      <c r="Q28" s="38"/>
      <c r="R28" s="38"/>
    </row>
    <row r="29" spans="1:113" x14ac:dyDescent="0.25">
      <c r="B29" s="219" t="s">
        <v>529</v>
      </c>
      <c r="C29" s="219"/>
      <c r="D29" s="219"/>
      <c r="E29" s="219"/>
      <c r="F29" s="219"/>
      <c r="G29" s="219"/>
      <c r="H29" s="219"/>
      <c r="I29" s="219"/>
      <c r="J29" s="219"/>
      <c r="K29" s="219"/>
      <c r="L29" s="219"/>
      <c r="M29" s="219"/>
      <c r="N29" s="219"/>
      <c r="O29" s="219"/>
      <c r="P29" s="219"/>
      <c r="Q29" s="219"/>
      <c r="R29" s="219"/>
    </row>
    <row r="31" spans="1:113" x14ac:dyDescent="0.25">
      <c r="B31" s="40" t="s">
        <v>493</v>
      </c>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108</v>
      </c>
      <c r="C32" s="40"/>
      <c r="D32" s="40"/>
      <c r="E32" s="40"/>
      <c r="H32" s="40"/>
      <c r="I32" s="40"/>
      <c r="J32" s="40"/>
      <c r="K32" s="40"/>
      <c r="L32" s="40"/>
      <c r="M32" s="40"/>
      <c r="N32" s="40"/>
      <c r="O32" s="40"/>
      <c r="P32" s="40"/>
      <c r="Q32" s="40"/>
      <c r="R32" s="40"/>
    </row>
    <row r="33" spans="2:113" x14ac:dyDescent="0.25">
      <c r="B33" s="40" t="s">
        <v>107</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106</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105</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104</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103</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102</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101</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100</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customSheetViews>
    <customSheetView guid="{222FB211-2350-420C-BFE4-9DA8C9194F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B2156467-DABD-4AFC-BC18-E275263FEE8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3"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3"/>
  <sheetViews>
    <sheetView topLeftCell="I22" zoomScale="85" zoomScaleNormal="85" workbookViewId="0">
      <selection activeCell="AA25" sqref="AA25"/>
    </sheetView>
  </sheetViews>
  <sheetFormatPr defaultColWidth="10.7109375" defaultRowHeight="15.75" x14ac:dyDescent="0.25"/>
  <cols>
    <col min="1" max="1" width="10.7109375" style="38"/>
    <col min="2" max="2" width="17.5703125" style="38" customWidth="1"/>
    <col min="3" max="3" width="18.5703125" style="38" customWidth="1"/>
    <col min="4" max="4" width="21.42578125" style="38" customWidth="1"/>
    <col min="5" max="5" width="14.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5" width="12.28515625" style="38" customWidth="1"/>
    <col min="16" max="16" width="12"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28515625" style="38" customWidth="1"/>
    <col min="23" max="23" width="19.140625" style="38" customWidth="1"/>
    <col min="24" max="24" width="24.5703125" style="38" customWidth="1"/>
    <col min="25" max="25" width="29.5703125" style="38" customWidth="1"/>
    <col min="26" max="26" width="18.5703125" style="123"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9" t="s">
        <v>68</v>
      </c>
    </row>
    <row r="2" spans="1:27" s="9" customFormat="1" ht="18.75" customHeight="1" x14ac:dyDescent="0.3">
      <c r="E2" s="15"/>
      <c r="Z2" s="124"/>
      <c r="AA2" s="13" t="s">
        <v>10</v>
      </c>
    </row>
    <row r="3" spans="1:27" s="9" customFormat="1" ht="18.75" customHeight="1" x14ac:dyDescent="0.3">
      <c r="E3" s="15"/>
      <c r="Z3" s="124"/>
      <c r="AA3" s="13" t="s">
        <v>67</v>
      </c>
    </row>
    <row r="4" spans="1:27" s="9" customFormat="1" x14ac:dyDescent="0.2">
      <c r="E4" s="14"/>
      <c r="Z4" s="124"/>
    </row>
    <row r="5" spans="1:27" s="9" customFormat="1" x14ac:dyDescent="0.2">
      <c r="A5" s="202" t="str">
        <f>'1. паспорт местоположение'!A5:C5</f>
        <v>Год раскрытия информации: 2025 год</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row>
    <row r="6" spans="1:27" s="9" customFormat="1" x14ac:dyDescent="0.2">
      <c r="A6" s="106"/>
      <c r="B6" s="106"/>
      <c r="C6" s="106"/>
      <c r="D6" s="106"/>
      <c r="E6" s="106"/>
      <c r="F6" s="106"/>
      <c r="G6" s="106"/>
      <c r="H6" s="106"/>
      <c r="I6" s="106"/>
      <c r="J6" s="106"/>
      <c r="K6" s="106"/>
      <c r="L6" s="106"/>
      <c r="M6" s="106"/>
      <c r="N6" s="106"/>
      <c r="O6" s="106"/>
      <c r="P6" s="106"/>
      <c r="Q6" s="106"/>
      <c r="R6" s="106"/>
      <c r="S6" s="106"/>
      <c r="T6" s="106"/>
      <c r="Z6" s="124"/>
    </row>
    <row r="7" spans="1:27" s="9" customFormat="1" ht="18.75" x14ac:dyDescent="0.2">
      <c r="E7" s="206" t="s">
        <v>9</v>
      </c>
      <c r="F7" s="206"/>
      <c r="G7" s="206"/>
      <c r="H7" s="206"/>
      <c r="I7" s="206"/>
      <c r="J7" s="206"/>
      <c r="K7" s="206"/>
      <c r="L7" s="206"/>
      <c r="M7" s="206"/>
      <c r="N7" s="206"/>
      <c r="O7" s="206"/>
      <c r="P7" s="206"/>
      <c r="Q7" s="206"/>
      <c r="R7" s="206"/>
      <c r="S7" s="206"/>
      <c r="T7" s="206"/>
      <c r="U7" s="206"/>
      <c r="V7" s="206"/>
      <c r="W7" s="206"/>
      <c r="X7" s="206"/>
      <c r="Y7" s="206"/>
      <c r="Z7" s="124"/>
    </row>
    <row r="8" spans="1:27" s="9" customFormat="1" ht="18.75" x14ac:dyDescent="0.2">
      <c r="E8" s="12"/>
      <c r="F8" s="12"/>
      <c r="G8" s="12"/>
      <c r="H8" s="12"/>
      <c r="I8" s="12"/>
      <c r="J8" s="12"/>
      <c r="K8" s="12"/>
      <c r="L8" s="12"/>
      <c r="M8" s="12"/>
      <c r="N8" s="12"/>
      <c r="O8" s="12"/>
      <c r="P8" s="12"/>
      <c r="Q8" s="12"/>
      <c r="R8" s="12"/>
      <c r="S8" s="11"/>
      <c r="T8" s="11"/>
      <c r="U8" s="11"/>
      <c r="V8" s="11"/>
      <c r="W8" s="11"/>
      <c r="Z8" s="124"/>
    </row>
    <row r="9" spans="1:27" s="9" customFormat="1" ht="18.75" customHeight="1" x14ac:dyDescent="0.2">
      <c r="A9" s="207" t="str">
        <f>'1. паспорт местоположение'!A9:C9</f>
        <v>АО "ССК"</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row>
    <row r="10" spans="1:27" s="9" customFormat="1" ht="18.75" customHeight="1" x14ac:dyDescent="0.2">
      <c r="E10" s="203" t="s">
        <v>8</v>
      </c>
      <c r="F10" s="203"/>
      <c r="G10" s="203"/>
      <c r="H10" s="203"/>
      <c r="I10" s="203"/>
      <c r="J10" s="203"/>
      <c r="K10" s="203"/>
      <c r="L10" s="203"/>
      <c r="M10" s="203"/>
      <c r="N10" s="203"/>
      <c r="O10" s="203"/>
      <c r="P10" s="203"/>
      <c r="Q10" s="203"/>
      <c r="R10" s="203"/>
      <c r="S10" s="203"/>
      <c r="T10" s="203"/>
      <c r="U10" s="203"/>
      <c r="V10" s="203"/>
      <c r="W10" s="203"/>
      <c r="X10" s="203"/>
      <c r="Y10" s="203"/>
      <c r="Z10" s="124"/>
    </row>
    <row r="11" spans="1:27" s="9" customFormat="1" ht="18.75" x14ac:dyDescent="0.2">
      <c r="E11" s="12"/>
      <c r="F11" s="12"/>
      <c r="G11" s="12"/>
      <c r="H11" s="12"/>
      <c r="I11" s="12"/>
      <c r="J11" s="12"/>
      <c r="K11" s="12"/>
      <c r="L11" s="12"/>
      <c r="M11" s="12"/>
      <c r="N11" s="12"/>
      <c r="O11" s="12"/>
      <c r="P11" s="12"/>
      <c r="Q11" s="12"/>
      <c r="R11" s="12"/>
      <c r="S11" s="11"/>
      <c r="T11" s="11"/>
      <c r="U11" s="11"/>
      <c r="V11" s="11"/>
      <c r="W11" s="11"/>
      <c r="Z11" s="124"/>
    </row>
    <row r="12" spans="1:27" s="9" customFormat="1" ht="18.75" customHeight="1" x14ac:dyDescent="0.2">
      <c r="A12" s="235" t="str">
        <f>'1. паспорт местоположение'!A12:C12</f>
        <v>P_0071</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row>
    <row r="13" spans="1:27" s="9" customFormat="1" ht="18.75" customHeight="1" x14ac:dyDescent="0.2">
      <c r="E13" s="203" t="s">
        <v>7</v>
      </c>
      <c r="F13" s="203"/>
      <c r="G13" s="203"/>
      <c r="H13" s="203"/>
      <c r="I13" s="203"/>
      <c r="J13" s="203"/>
      <c r="K13" s="203"/>
      <c r="L13" s="203"/>
      <c r="M13" s="203"/>
      <c r="N13" s="203"/>
      <c r="O13" s="203"/>
      <c r="P13" s="203"/>
      <c r="Q13" s="203"/>
      <c r="R13" s="203"/>
      <c r="S13" s="203"/>
      <c r="T13" s="203"/>
      <c r="U13" s="203"/>
      <c r="V13" s="203"/>
      <c r="W13" s="203"/>
      <c r="X13" s="203"/>
      <c r="Y13" s="203"/>
      <c r="Z13" s="124"/>
    </row>
    <row r="14" spans="1:27" s="9" customFormat="1" ht="15.75" customHeight="1" x14ac:dyDescent="0.2">
      <c r="E14" s="4"/>
      <c r="F14" s="4"/>
      <c r="G14" s="4"/>
      <c r="H14" s="4"/>
      <c r="I14" s="4"/>
      <c r="J14" s="4"/>
      <c r="K14" s="4"/>
      <c r="L14" s="4"/>
      <c r="M14" s="4"/>
      <c r="N14" s="4"/>
      <c r="O14" s="4"/>
      <c r="P14" s="4"/>
      <c r="Q14" s="4"/>
      <c r="R14" s="4"/>
      <c r="S14" s="4"/>
      <c r="T14" s="4"/>
      <c r="U14" s="4"/>
      <c r="V14" s="4"/>
      <c r="W14" s="4"/>
      <c r="Z14" s="124"/>
    </row>
    <row r="15" spans="1:27" s="3" customFormat="1" ht="15" customHeight="1" x14ac:dyDescent="0.2">
      <c r="A15" s="236" t="str">
        <f>'1. паспорт местоположение'!A15:C15</f>
        <v>Реконструкция ВЛ-6 кВ Ф-28  ПС 110/6 кВ ГПП-1 Тяжмаш (ВЛ-6 кВ 4,043 км, совместым подвесом ВЛ-0,4 0,306 км) г.о. Сызрань Самарская область</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row>
    <row r="16" spans="1:27" s="3" customFormat="1" ht="15" customHeight="1" x14ac:dyDescent="0.2">
      <c r="E16" s="203" t="s">
        <v>6</v>
      </c>
      <c r="F16" s="203"/>
      <c r="G16" s="203"/>
      <c r="H16" s="203"/>
      <c r="I16" s="203"/>
      <c r="J16" s="203"/>
      <c r="K16" s="203"/>
      <c r="L16" s="203"/>
      <c r="M16" s="203"/>
      <c r="N16" s="203"/>
      <c r="O16" s="203"/>
      <c r="P16" s="203"/>
      <c r="Q16" s="203"/>
      <c r="R16" s="203"/>
      <c r="S16" s="203"/>
      <c r="T16" s="203"/>
      <c r="U16" s="203"/>
      <c r="V16" s="203"/>
      <c r="W16" s="203"/>
      <c r="X16" s="203"/>
      <c r="Y16" s="203"/>
      <c r="Z16" s="125"/>
    </row>
    <row r="17" spans="1:27" s="3" customFormat="1" ht="15" customHeight="1" x14ac:dyDescent="0.2">
      <c r="E17" s="4"/>
      <c r="F17" s="4"/>
      <c r="G17" s="4"/>
      <c r="H17" s="4"/>
      <c r="I17" s="4"/>
      <c r="J17" s="4"/>
      <c r="K17" s="4"/>
      <c r="L17" s="4"/>
      <c r="M17" s="4"/>
      <c r="N17" s="4"/>
      <c r="O17" s="4"/>
      <c r="P17" s="4"/>
      <c r="Q17" s="4"/>
      <c r="R17" s="4"/>
      <c r="S17" s="4"/>
      <c r="T17" s="4"/>
      <c r="U17" s="4"/>
      <c r="V17" s="4"/>
      <c r="W17" s="4"/>
      <c r="Z17" s="125"/>
    </row>
    <row r="18" spans="1:27" s="3" customFormat="1" ht="15" customHeight="1" x14ac:dyDescent="0.2">
      <c r="E18" s="205"/>
      <c r="F18" s="205"/>
      <c r="G18" s="205"/>
      <c r="H18" s="205"/>
      <c r="I18" s="205"/>
      <c r="J18" s="205"/>
      <c r="K18" s="205"/>
      <c r="L18" s="205"/>
      <c r="M18" s="205"/>
      <c r="N18" s="205"/>
      <c r="O18" s="205"/>
      <c r="P18" s="205"/>
      <c r="Q18" s="205"/>
      <c r="R18" s="205"/>
      <c r="S18" s="205"/>
      <c r="T18" s="205"/>
      <c r="U18" s="205"/>
      <c r="V18" s="205"/>
      <c r="W18" s="205"/>
      <c r="X18" s="205"/>
      <c r="Y18" s="205"/>
      <c r="Z18" s="125"/>
    </row>
    <row r="19" spans="1:27" ht="25.5" customHeight="1" x14ac:dyDescent="0.25">
      <c r="A19" s="205" t="s">
        <v>497</v>
      </c>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row>
    <row r="20" spans="1:27" s="39" customFormat="1" ht="21" customHeight="1" x14ac:dyDescent="0.25">
      <c r="Z20" s="126"/>
    </row>
    <row r="21" spans="1:27" ht="15.75" customHeight="1" x14ac:dyDescent="0.25">
      <c r="A21" s="224" t="s">
        <v>5</v>
      </c>
      <c r="B21" s="220" t="s">
        <v>503</v>
      </c>
      <c r="C21" s="221"/>
      <c r="D21" s="220" t="s">
        <v>505</v>
      </c>
      <c r="E21" s="221"/>
      <c r="F21" s="230" t="s">
        <v>93</v>
      </c>
      <c r="G21" s="232"/>
      <c r="H21" s="232"/>
      <c r="I21" s="231"/>
      <c r="J21" s="224" t="s">
        <v>506</v>
      </c>
      <c r="K21" s="220" t="s">
        <v>507</v>
      </c>
      <c r="L21" s="221"/>
      <c r="M21" s="220" t="s">
        <v>508</v>
      </c>
      <c r="N21" s="221"/>
      <c r="O21" s="220" t="s">
        <v>496</v>
      </c>
      <c r="P21" s="221"/>
      <c r="Q21" s="220" t="s">
        <v>126</v>
      </c>
      <c r="R21" s="221"/>
      <c r="S21" s="224" t="s">
        <v>125</v>
      </c>
      <c r="T21" s="224" t="s">
        <v>509</v>
      </c>
      <c r="U21" s="224" t="s">
        <v>504</v>
      </c>
      <c r="V21" s="220" t="s">
        <v>124</v>
      </c>
      <c r="W21" s="221"/>
      <c r="X21" s="230" t="s">
        <v>116</v>
      </c>
      <c r="Y21" s="232"/>
      <c r="Z21" s="230" t="s">
        <v>115</v>
      </c>
      <c r="AA21" s="232"/>
    </row>
    <row r="22" spans="1:27" ht="216" customHeight="1" x14ac:dyDescent="0.25">
      <c r="A22" s="226"/>
      <c r="B22" s="222"/>
      <c r="C22" s="223"/>
      <c r="D22" s="222"/>
      <c r="E22" s="223"/>
      <c r="F22" s="230" t="s">
        <v>123</v>
      </c>
      <c r="G22" s="231"/>
      <c r="H22" s="230" t="s">
        <v>122</v>
      </c>
      <c r="I22" s="231"/>
      <c r="J22" s="225"/>
      <c r="K22" s="222"/>
      <c r="L22" s="223"/>
      <c r="M22" s="222"/>
      <c r="N22" s="223"/>
      <c r="O22" s="222"/>
      <c r="P22" s="223"/>
      <c r="Q22" s="222"/>
      <c r="R22" s="223"/>
      <c r="S22" s="225"/>
      <c r="T22" s="225"/>
      <c r="U22" s="225"/>
      <c r="V22" s="222"/>
      <c r="W22" s="223"/>
      <c r="X22" s="56" t="s">
        <v>114</v>
      </c>
      <c r="Y22" s="56" t="s">
        <v>494</v>
      </c>
      <c r="Z22" s="56" t="s">
        <v>113</v>
      </c>
      <c r="AA22" s="56" t="s">
        <v>112</v>
      </c>
    </row>
    <row r="23" spans="1:27" ht="60" customHeight="1" x14ac:dyDescent="0.25">
      <c r="A23" s="225"/>
      <c r="B23" s="57" t="s">
        <v>110</v>
      </c>
      <c r="C23" s="57" t="s">
        <v>111</v>
      </c>
      <c r="D23" s="57" t="s">
        <v>110</v>
      </c>
      <c r="E23" s="57" t="s">
        <v>111</v>
      </c>
      <c r="F23" s="57" t="s">
        <v>110</v>
      </c>
      <c r="G23" s="57" t="s">
        <v>111</v>
      </c>
      <c r="H23" s="57" t="s">
        <v>110</v>
      </c>
      <c r="I23" s="57" t="s">
        <v>111</v>
      </c>
      <c r="J23" s="57" t="s">
        <v>110</v>
      </c>
      <c r="K23" s="57" t="s">
        <v>110</v>
      </c>
      <c r="L23" s="57" t="s">
        <v>111</v>
      </c>
      <c r="M23" s="57" t="s">
        <v>110</v>
      </c>
      <c r="N23" s="57" t="s">
        <v>111</v>
      </c>
      <c r="O23" s="57" t="s">
        <v>110</v>
      </c>
      <c r="P23" s="57" t="s">
        <v>111</v>
      </c>
      <c r="Q23" s="57" t="s">
        <v>110</v>
      </c>
      <c r="R23" s="57" t="s">
        <v>111</v>
      </c>
      <c r="S23" s="57" t="s">
        <v>110</v>
      </c>
      <c r="T23" s="57" t="s">
        <v>110</v>
      </c>
      <c r="U23" s="57" t="s">
        <v>110</v>
      </c>
      <c r="V23" s="57" t="s">
        <v>110</v>
      </c>
      <c r="W23" s="57" t="s">
        <v>111</v>
      </c>
      <c r="X23" s="57" t="s">
        <v>110</v>
      </c>
      <c r="Y23" s="57" t="s">
        <v>110</v>
      </c>
      <c r="Z23" s="56" t="s">
        <v>110</v>
      </c>
      <c r="AA23" s="56" t="s">
        <v>110</v>
      </c>
    </row>
    <row r="24" spans="1:27"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19</v>
      </c>
      <c r="R24" s="58">
        <v>20</v>
      </c>
      <c r="S24" s="58">
        <v>21</v>
      </c>
      <c r="T24" s="58">
        <v>22</v>
      </c>
      <c r="U24" s="58">
        <v>23</v>
      </c>
      <c r="V24" s="58">
        <v>24</v>
      </c>
      <c r="W24" s="58">
        <v>25</v>
      </c>
      <c r="X24" s="58">
        <v>26</v>
      </c>
      <c r="Y24" s="58">
        <v>27</v>
      </c>
      <c r="Z24" s="127">
        <v>28</v>
      </c>
      <c r="AA24" s="58">
        <v>29</v>
      </c>
    </row>
    <row r="25" spans="1:27" s="39" customFormat="1" ht="101.25" customHeight="1" x14ac:dyDescent="0.25">
      <c r="A25" s="110">
        <v>1</v>
      </c>
      <c r="B25" s="110" t="s">
        <v>571</v>
      </c>
      <c r="C25" s="110" t="s">
        <v>571</v>
      </c>
      <c r="D25" s="110" t="s">
        <v>571</v>
      </c>
      <c r="E25" s="110" t="s">
        <v>571</v>
      </c>
      <c r="F25" s="112">
        <v>6</v>
      </c>
      <c r="G25" s="112">
        <f>F25</f>
        <v>6</v>
      </c>
      <c r="H25" s="112">
        <f t="shared" ref="H25:I25" si="0">G25</f>
        <v>6</v>
      </c>
      <c r="I25" s="112">
        <f t="shared" si="0"/>
        <v>6</v>
      </c>
      <c r="J25" s="111" t="s">
        <v>551</v>
      </c>
      <c r="K25" s="111" t="s">
        <v>64</v>
      </c>
      <c r="L25" s="111" t="s">
        <v>64</v>
      </c>
      <c r="M25" s="111" t="s">
        <v>552</v>
      </c>
      <c r="N25" s="112" t="s">
        <v>553</v>
      </c>
      <c r="O25" s="112" t="s">
        <v>540</v>
      </c>
      <c r="P25" s="112" t="s">
        <v>554</v>
      </c>
      <c r="Q25" s="111" t="s">
        <v>556</v>
      </c>
      <c r="R25" s="111" t="str">
        <f>Q25</f>
        <v>4,043</v>
      </c>
      <c r="S25" s="111" t="s">
        <v>535</v>
      </c>
      <c r="T25" s="111" t="s">
        <v>560</v>
      </c>
      <c r="U25" s="111" t="s">
        <v>64</v>
      </c>
      <c r="V25" s="111" t="s">
        <v>548</v>
      </c>
      <c r="W25" s="112" t="s">
        <v>541</v>
      </c>
      <c r="X25" s="115" t="s">
        <v>561</v>
      </c>
      <c r="Y25" s="115" t="s">
        <v>637</v>
      </c>
      <c r="Z25" s="116" t="s">
        <v>562</v>
      </c>
      <c r="AA25" s="115" t="s">
        <v>636</v>
      </c>
    </row>
    <row r="26" spans="1:27" s="39" customFormat="1" ht="81.75" customHeight="1" x14ac:dyDescent="0.25">
      <c r="A26" s="110">
        <v>2</v>
      </c>
      <c r="B26" s="110" t="s">
        <v>572</v>
      </c>
      <c r="C26" s="110" t="s">
        <v>572</v>
      </c>
      <c r="D26" s="110" t="s">
        <v>572</v>
      </c>
      <c r="E26" s="110" t="s">
        <v>572</v>
      </c>
      <c r="F26" s="112">
        <v>0.4</v>
      </c>
      <c r="G26" s="112">
        <v>0.4</v>
      </c>
      <c r="H26" s="112">
        <v>0.4</v>
      </c>
      <c r="I26" s="112">
        <v>0.4</v>
      </c>
      <c r="J26" s="111" t="s">
        <v>551</v>
      </c>
      <c r="K26" s="111" t="s">
        <v>64</v>
      </c>
      <c r="L26" s="111" t="s">
        <v>64</v>
      </c>
      <c r="M26" s="112" t="s">
        <v>574</v>
      </c>
      <c r="N26" s="112" t="s">
        <v>557</v>
      </c>
      <c r="O26" s="112" t="s">
        <v>558</v>
      </c>
      <c r="P26" s="112" t="s">
        <v>558</v>
      </c>
      <c r="Q26" s="111" t="s">
        <v>568</v>
      </c>
      <c r="R26" s="111" t="s">
        <v>568</v>
      </c>
      <c r="S26" s="111" t="s">
        <v>535</v>
      </c>
      <c r="T26" s="111" t="s">
        <v>560</v>
      </c>
      <c r="U26" s="111" t="s">
        <v>64</v>
      </c>
      <c r="V26" s="111" t="s">
        <v>548</v>
      </c>
      <c r="W26" s="112" t="s">
        <v>541</v>
      </c>
      <c r="X26" s="115" t="s">
        <v>561</v>
      </c>
      <c r="Y26" s="115" t="s">
        <v>638</v>
      </c>
      <c r="Z26" s="116" t="s">
        <v>562</v>
      </c>
      <c r="AA26" s="115" t="s">
        <v>549</v>
      </c>
    </row>
    <row r="27" spans="1:27" s="42" customFormat="1" ht="12.75" x14ac:dyDescent="0.2">
      <c r="A27" s="43"/>
      <c r="B27" s="43"/>
      <c r="C27" s="43"/>
      <c r="Z27" s="128"/>
    </row>
    <row r="29" spans="1:27" ht="18.75" x14ac:dyDescent="0.25">
      <c r="B29" s="197"/>
      <c r="C29" s="234"/>
      <c r="D29" s="234"/>
      <c r="E29" s="234"/>
      <c r="F29" s="234"/>
      <c r="G29" s="234"/>
      <c r="H29" s="234"/>
    </row>
    <row r="30" spans="1:27" ht="18.75" x14ac:dyDescent="0.25">
      <c r="C30" s="120"/>
      <c r="D30" s="120"/>
      <c r="E30" s="121"/>
      <c r="F30" s="122"/>
    </row>
    <row r="31" spans="1:27" ht="18.75" x14ac:dyDescent="0.25">
      <c r="C31" s="120"/>
      <c r="D31" s="120"/>
      <c r="E31" s="121"/>
      <c r="F31" s="122"/>
    </row>
    <row r="32" spans="1:27" ht="18.75" x14ac:dyDescent="0.25">
      <c r="B32" s="198"/>
      <c r="C32" s="234"/>
      <c r="D32" s="234"/>
      <c r="E32" s="234"/>
      <c r="F32" s="234"/>
      <c r="G32" s="234"/>
    </row>
    <row r="33" spans="3:6" x14ac:dyDescent="0.25">
      <c r="C33" s="1"/>
      <c r="D33" s="1"/>
      <c r="E33" s="1"/>
      <c r="F33" s="1"/>
    </row>
  </sheetData>
  <customSheetViews>
    <customSheetView guid="{222FB211-2350-420C-BFE4-9DA8C9194F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B2156467-DABD-4AFC-BC18-E275263FEE8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9">
    <mergeCell ref="A5:AA5"/>
    <mergeCell ref="E16:Y16"/>
    <mergeCell ref="E7:Y7"/>
    <mergeCell ref="E10:Y10"/>
    <mergeCell ref="E13:Y13"/>
    <mergeCell ref="A12:AA12"/>
    <mergeCell ref="A9:AA9"/>
    <mergeCell ref="A15:AA15"/>
    <mergeCell ref="Z21:AA21"/>
    <mergeCell ref="U21:U22"/>
    <mergeCell ref="A19:AA19"/>
    <mergeCell ref="O21:P22"/>
    <mergeCell ref="F22:G22"/>
    <mergeCell ref="H22:I22"/>
    <mergeCell ref="B21:C22"/>
    <mergeCell ref="B29:H29"/>
    <mergeCell ref="B32:G3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C32"/>
  <sheetViews>
    <sheetView tabSelected="1" zoomScale="85" zoomScaleNormal="85" zoomScaleSheetLayoutView="80" workbookViewId="0">
      <selection activeCell="A11" sqref="A11:C1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68</v>
      </c>
    </row>
    <row r="2" spans="1:29" s="9" customFormat="1" ht="18.75" customHeight="1" x14ac:dyDescent="0.3">
      <c r="A2" s="15"/>
      <c r="C2" s="13" t="s">
        <v>10</v>
      </c>
    </row>
    <row r="3" spans="1:29" s="9" customFormat="1" ht="18.75" x14ac:dyDescent="0.3">
      <c r="A3" s="14"/>
      <c r="C3" s="13" t="s">
        <v>67</v>
      </c>
    </row>
    <row r="4" spans="1:29" s="9" customFormat="1" ht="18.75" x14ac:dyDescent="0.3">
      <c r="A4" s="14"/>
      <c r="C4" s="13"/>
    </row>
    <row r="5" spans="1:29" s="9" customFormat="1" ht="15.75" x14ac:dyDescent="0.2">
      <c r="A5" s="202" t="str">
        <f>'1. паспорт местоположение'!A5:C5</f>
        <v>Год раскрытия информации: 2025 год</v>
      </c>
      <c r="B5" s="202"/>
      <c r="C5" s="202"/>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row>
    <row r="6" spans="1:29" s="9" customFormat="1" ht="18.75" x14ac:dyDescent="0.3">
      <c r="A6" s="14"/>
      <c r="G6" s="13"/>
    </row>
    <row r="7" spans="1:29" s="9" customFormat="1" ht="18.75" x14ac:dyDescent="0.2">
      <c r="A7" s="206" t="s">
        <v>9</v>
      </c>
      <c r="B7" s="206"/>
      <c r="C7" s="206"/>
      <c r="D7" s="11"/>
      <c r="E7" s="11"/>
      <c r="F7" s="11"/>
      <c r="G7" s="11"/>
      <c r="H7" s="11"/>
      <c r="I7" s="11"/>
      <c r="J7" s="11"/>
      <c r="K7" s="11"/>
      <c r="L7" s="11"/>
      <c r="M7" s="11"/>
      <c r="N7" s="11"/>
      <c r="O7" s="11"/>
      <c r="P7" s="11"/>
      <c r="Q7" s="11"/>
      <c r="R7" s="11"/>
      <c r="S7" s="11"/>
      <c r="T7" s="11"/>
      <c r="U7" s="11"/>
    </row>
    <row r="8" spans="1:29" s="9" customFormat="1" ht="18.75" x14ac:dyDescent="0.2">
      <c r="A8" s="206"/>
      <c r="B8" s="206"/>
      <c r="C8" s="206"/>
      <c r="D8" s="12"/>
      <c r="E8" s="12"/>
      <c r="F8" s="12"/>
      <c r="G8" s="12"/>
      <c r="H8" s="11"/>
      <c r="I8" s="11"/>
      <c r="J8" s="11"/>
      <c r="K8" s="11"/>
      <c r="L8" s="11"/>
      <c r="M8" s="11"/>
      <c r="N8" s="11"/>
      <c r="O8" s="11"/>
      <c r="P8" s="11"/>
      <c r="Q8" s="11"/>
      <c r="R8" s="11"/>
      <c r="S8" s="11"/>
      <c r="T8" s="11"/>
      <c r="U8" s="11"/>
    </row>
    <row r="9" spans="1:29" s="9" customFormat="1" ht="18.75" x14ac:dyDescent="0.2">
      <c r="A9" s="207" t="str">
        <f>'1. паспорт местоположение'!A9:C9</f>
        <v>АО "ССК"</v>
      </c>
      <c r="B9" s="207"/>
      <c r="C9" s="207"/>
      <c r="D9" s="8"/>
      <c r="E9" s="8"/>
      <c r="F9" s="8"/>
      <c r="G9" s="8"/>
      <c r="H9" s="11"/>
      <c r="I9" s="11"/>
      <c r="J9" s="11"/>
      <c r="K9" s="11"/>
      <c r="L9" s="11"/>
      <c r="M9" s="11"/>
      <c r="N9" s="11"/>
      <c r="O9" s="11"/>
      <c r="P9" s="11"/>
      <c r="Q9" s="11"/>
      <c r="R9" s="11"/>
      <c r="S9" s="11"/>
      <c r="T9" s="11"/>
      <c r="U9" s="11"/>
    </row>
    <row r="10" spans="1:29" s="9" customFormat="1" ht="18.75" x14ac:dyDescent="0.2">
      <c r="A10" s="203" t="s">
        <v>8</v>
      </c>
      <c r="B10" s="203"/>
      <c r="C10" s="203"/>
      <c r="D10" s="6"/>
      <c r="E10" s="6"/>
      <c r="F10" s="6"/>
      <c r="G10" s="6"/>
      <c r="H10" s="11"/>
      <c r="I10" s="11"/>
      <c r="J10" s="11"/>
      <c r="K10" s="11"/>
      <c r="L10" s="11"/>
      <c r="M10" s="11"/>
      <c r="N10" s="11"/>
      <c r="O10" s="11"/>
      <c r="P10" s="11"/>
      <c r="Q10" s="11"/>
      <c r="R10" s="11"/>
      <c r="S10" s="11"/>
      <c r="T10" s="11"/>
      <c r="U10" s="11"/>
    </row>
    <row r="11" spans="1:29" s="9" customFormat="1" ht="18.75" x14ac:dyDescent="0.2">
      <c r="A11" s="206"/>
      <c r="B11" s="206"/>
      <c r="C11" s="206"/>
      <c r="D11" s="12"/>
      <c r="E11" s="12"/>
      <c r="F11" s="12"/>
      <c r="G11" s="12"/>
      <c r="H11" s="11"/>
      <c r="I11" s="11"/>
      <c r="J11" s="11"/>
      <c r="K11" s="11"/>
      <c r="L11" s="11"/>
      <c r="M11" s="11"/>
      <c r="N11" s="11"/>
      <c r="O11" s="11"/>
      <c r="P11" s="11"/>
      <c r="Q11" s="11"/>
      <c r="R11" s="11"/>
      <c r="S11" s="11"/>
      <c r="T11" s="11"/>
      <c r="U11" s="11"/>
    </row>
    <row r="12" spans="1:29" s="9" customFormat="1" ht="18.75" x14ac:dyDescent="0.2">
      <c r="A12" s="206" t="str">
        <f>'1. паспорт местоположение'!A12:C12</f>
        <v>P_0071</v>
      </c>
      <c r="B12" s="206"/>
      <c r="C12" s="206"/>
      <c r="D12" s="8"/>
      <c r="E12" s="8"/>
      <c r="F12" s="8"/>
      <c r="G12" s="8"/>
      <c r="H12" s="11"/>
      <c r="I12" s="11"/>
      <c r="J12" s="11"/>
      <c r="K12" s="11"/>
      <c r="L12" s="11"/>
      <c r="M12" s="11"/>
      <c r="N12" s="11"/>
      <c r="O12" s="11"/>
      <c r="P12" s="11"/>
      <c r="Q12" s="11"/>
      <c r="R12" s="11"/>
      <c r="S12" s="11"/>
      <c r="T12" s="11"/>
      <c r="U12" s="11"/>
    </row>
    <row r="13" spans="1:29" s="9" customFormat="1" ht="18.75" x14ac:dyDescent="0.2">
      <c r="A13" s="203" t="s">
        <v>7</v>
      </c>
      <c r="B13" s="203"/>
      <c r="C13" s="203"/>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7"/>
      <c r="B14" s="217"/>
      <c r="C14" s="217"/>
      <c r="D14" s="4"/>
      <c r="E14" s="4"/>
      <c r="F14" s="4"/>
      <c r="G14" s="4"/>
      <c r="H14" s="4"/>
      <c r="I14" s="4"/>
      <c r="J14" s="4"/>
      <c r="K14" s="4"/>
      <c r="L14" s="4"/>
      <c r="M14" s="4"/>
      <c r="N14" s="4"/>
      <c r="O14" s="4"/>
      <c r="P14" s="4"/>
      <c r="Q14" s="4"/>
      <c r="R14" s="4"/>
      <c r="S14" s="4"/>
      <c r="T14" s="4"/>
      <c r="U14" s="4"/>
    </row>
    <row r="15" spans="1:29" s="3" customFormat="1" ht="14.25" x14ac:dyDescent="0.2">
      <c r="A15" s="237" t="str">
        <f>'1. паспорт местоположение'!A15:C15</f>
        <v>Реконструкция ВЛ-6 кВ Ф-28  ПС 110/6 кВ ГПП-1 Тяжмаш (ВЛ-6 кВ 4,043 км, совместым подвесом ВЛ-0,4 0,306 км) г.о. Сызрань Самарская область</v>
      </c>
      <c r="B15" s="237"/>
      <c r="C15" s="237"/>
      <c r="D15" s="8"/>
      <c r="E15" s="8"/>
      <c r="F15" s="8"/>
      <c r="G15" s="8"/>
      <c r="H15" s="8"/>
      <c r="I15" s="8"/>
      <c r="J15" s="8"/>
      <c r="K15" s="8"/>
      <c r="L15" s="8"/>
      <c r="M15" s="8"/>
      <c r="N15" s="8"/>
      <c r="O15" s="8"/>
      <c r="P15" s="8"/>
      <c r="Q15" s="8"/>
      <c r="R15" s="8"/>
      <c r="S15" s="8"/>
      <c r="T15" s="8"/>
      <c r="U15" s="8"/>
    </row>
    <row r="16" spans="1:29" s="3" customFormat="1" ht="15" customHeight="1" x14ac:dyDescent="0.2">
      <c r="A16" s="203" t="s">
        <v>6</v>
      </c>
      <c r="B16" s="203"/>
      <c r="C16" s="203"/>
      <c r="D16" s="6"/>
      <c r="E16" s="6"/>
      <c r="F16" s="6"/>
      <c r="G16" s="6"/>
      <c r="H16" s="6"/>
      <c r="I16" s="6"/>
      <c r="J16" s="6"/>
      <c r="K16" s="6"/>
      <c r="L16" s="6"/>
      <c r="M16" s="6"/>
      <c r="N16" s="6"/>
      <c r="O16" s="6"/>
      <c r="P16" s="6"/>
      <c r="Q16" s="6"/>
      <c r="R16" s="6"/>
      <c r="S16" s="6"/>
      <c r="T16" s="6"/>
      <c r="U16" s="6"/>
    </row>
    <row r="17" spans="1:21" s="3" customFormat="1" ht="15" customHeight="1" x14ac:dyDescent="0.2">
      <c r="A17" s="217"/>
      <c r="B17" s="217"/>
      <c r="C17" s="217"/>
      <c r="D17" s="4"/>
      <c r="E17" s="4"/>
      <c r="F17" s="4"/>
      <c r="G17" s="4"/>
      <c r="H17" s="4"/>
      <c r="I17" s="4"/>
      <c r="J17" s="4"/>
      <c r="K17" s="4"/>
      <c r="L17" s="4"/>
      <c r="M17" s="4"/>
      <c r="N17" s="4"/>
      <c r="O17" s="4"/>
      <c r="P17" s="4"/>
      <c r="Q17" s="4"/>
      <c r="R17" s="4"/>
    </row>
    <row r="18" spans="1:21" s="3" customFormat="1" ht="27.75" customHeight="1" x14ac:dyDescent="0.2">
      <c r="A18" s="204" t="s">
        <v>489</v>
      </c>
      <c r="B18" s="204"/>
      <c r="C18" s="20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1" t="s">
        <v>5</v>
      </c>
      <c r="B20" s="28" t="s">
        <v>66</v>
      </c>
      <c r="C20" s="27" t="s">
        <v>65</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63" x14ac:dyDescent="0.2">
      <c r="A22" s="20" t="s">
        <v>64</v>
      </c>
      <c r="B22" s="22" t="s">
        <v>501</v>
      </c>
      <c r="C22" s="114" t="s">
        <v>639</v>
      </c>
      <c r="D22" s="6"/>
      <c r="E22" s="6"/>
      <c r="F22" s="4"/>
      <c r="G22" s="4"/>
      <c r="H22" s="4"/>
      <c r="I22" s="4"/>
      <c r="J22" s="4"/>
      <c r="K22" s="4"/>
      <c r="L22" s="4"/>
      <c r="M22" s="4"/>
      <c r="N22" s="4"/>
      <c r="O22" s="4"/>
      <c r="P22" s="4"/>
    </row>
    <row r="23" spans="1:21" ht="42.75" customHeight="1" x14ac:dyDescent="0.25">
      <c r="A23" s="20" t="s">
        <v>63</v>
      </c>
      <c r="B23" s="26" t="s">
        <v>60</v>
      </c>
      <c r="C23" s="109" t="s">
        <v>567</v>
      </c>
    </row>
    <row r="24" spans="1:21" ht="47.25" x14ac:dyDescent="0.25">
      <c r="A24" s="20" t="s">
        <v>62</v>
      </c>
      <c r="B24" s="26" t="s">
        <v>521</v>
      </c>
      <c r="C24" s="109" t="s">
        <v>569</v>
      </c>
    </row>
    <row r="25" spans="1:21" ht="31.5" x14ac:dyDescent="0.25">
      <c r="A25" s="20" t="s">
        <v>61</v>
      </c>
      <c r="B25" s="26" t="s">
        <v>522</v>
      </c>
      <c r="C25" s="109" t="s">
        <v>535</v>
      </c>
      <c r="E25" s="118"/>
    </row>
    <row r="26" spans="1:21" ht="42.75" customHeight="1" x14ac:dyDescent="0.25">
      <c r="A26" s="20" t="s">
        <v>59</v>
      </c>
      <c r="B26" s="26" t="s">
        <v>225</v>
      </c>
      <c r="C26" s="27" t="s">
        <v>559</v>
      </c>
      <c r="E26" s="118"/>
    </row>
    <row r="27" spans="1:21" ht="42.75" customHeight="1" x14ac:dyDescent="0.25">
      <c r="A27" s="20" t="s">
        <v>58</v>
      </c>
      <c r="B27" s="26" t="s">
        <v>502</v>
      </c>
      <c r="C27" s="109" t="s">
        <v>561</v>
      </c>
    </row>
    <row r="28" spans="1:21" ht="42.75" customHeight="1" x14ac:dyDescent="0.25">
      <c r="A28" s="20" t="s">
        <v>56</v>
      </c>
      <c r="B28" s="26" t="s">
        <v>57</v>
      </c>
      <c r="C28" s="109">
        <v>2024</v>
      </c>
    </row>
    <row r="29" spans="1:21" ht="42.75" customHeight="1" x14ac:dyDescent="0.25">
      <c r="A29" s="20" t="s">
        <v>54</v>
      </c>
      <c r="B29" s="21" t="s">
        <v>55</v>
      </c>
      <c r="C29" s="109">
        <v>2026</v>
      </c>
    </row>
    <row r="30" spans="1:21" ht="42.75" customHeight="1" x14ac:dyDescent="0.25">
      <c r="A30" s="20" t="s">
        <v>72</v>
      </c>
      <c r="B30" s="21" t="s">
        <v>53</v>
      </c>
      <c r="C30" s="27" t="s">
        <v>570</v>
      </c>
    </row>
    <row r="32" spans="1:21" ht="25.5" customHeight="1" x14ac:dyDescent="0.25"/>
  </sheetData>
  <customSheetViews>
    <customSheetView guid="{222FB211-2350-420C-BFE4-9DA8C9194F22}"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1"/>
    </customSheetView>
    <customSheetView guid="{82706164-65D5-46C6-A482-3CEC2F6F0B86}"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2"/>
    </customSheetView>
    <customSheetView guid="{DE20B92D-B76C-4570-8CA1-DE4EE8DD082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55" fitToHeight="0" orientation="portrait" r:id="rId3"/>
    </customSheetView>
    <customSheetView guid="{B2156467-DABD-4AFC-BC18-E275263FEE8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82"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68</v>
      </c>
    </row>
    <row r="2" spans="1:28" ht="18.75" x14ac:dyDescent="0.3">
      <c r="Z2" s="13" t="s">
        <v>10</v>
      </c>
    </row>
    <row r="3" spans="1:28" ht="18.75" x14ac:dyDescent="0.3">
      <c r="Z3" s="13" t="s">
        <v>67</v>
      </c>
    </row>
    <row r="4" spans="1:28" ht="18.75" customHeight="1" x14ac:dyDescent="0.25">
      <c r="A4" s="202" t="str">
        <f>'1. паспорт местоположение'!A5:C5</f>
        <v>Год раскрытия информации: 2025 год</v>
      </c>
      <c r="B4" s="202"/>
      <c r="C4" s="202"/>
      <c r="D4" s="202"/>
      <c r="E4" s="202"/>
      <c r="F4" s="202"/>
      <c r="G4" s="202"/>
      <c r="H4" s="202"/>
      <c r="I4" s="202"/>
      <c r="J4" s="202"/>
      <c r="K4" s="202"/>
      <c r="L4" s="202"/>
      <c r="M4" s="202"/>
      <c r="N4" s="202"/>
      <c r="O4" s="202"/>
      <c r="P4" s="202"/>
      <c r="Q4" s="202"/>
      <c r="R4" s="202"/>
      <c r="S4" s="202"/>
      <c r="T4" s="202"/>
      <c r="U4" s="202"/>
      <c r="V4" s="202"/>
      <c r="W4" s="202"/>
      <c r="X4" s="202"/>
      <c r="Y4" s="202"/>
      <c r="Z4" s="202"/>
    </row>
    <row r="6" spans="1:28" ht="18.75" x14ac:dyDescent="0.25">
      <c r="A6" s="206" t="s">
        <v>9</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11"/>
      <c r="AB6" s="11"/>
    </row>
    <row r="7" spans="1:28" ht="18.75" x14ac:dyDescent="0.25">
      <c r="A7" s="206"/>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11"/>
      <c r="AB7" s="11"/>
    </row>
    <row r="8" spans="1:28" x14ac:dyDescent="0.25">
      <c r="A8" s="207" t="str">
        <f>'1. паспорт местоположение'!A9:C9</f>
        <v>АО "ССК"</v>
      </c>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8"/>
      <c r="AB8" s="8"/>
    </row>
    <row r="9" spans="1:28" ht="15.75" x14ac:dyDescent="0.25">
      <c r="A9" s="203" t="s">
        <v>8</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6"/>
      <c r="AB9" s="6"/>
    </row>
    <row r="10" spans="1:28" ht="18.75" x14ac:dyDescent="0.2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11"/>
      <c r="AB10" s="11"/>
    </row>
    <row r="11" spans="1:28" x14ac:dyDescent="0.25">
      <c r="A11" s="207" t="str">
        <f>'1. паспорт местоположение'!A12:C12</f>
        <v>P_0071</v>
      </c>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8"/>
      <c r="AB11" s="8"/>
    </row>
    <row r="12" spans="1:28" ht="15.75" x14ac:dyDescent="0.25">
      <c r="A12" s="203" t="s">
        <v>7</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6"/>
      <c r="AB12" s="6"/>
    </row>
    <row r="13" spans="1:28" ht="18.75" x14ac:dyDescent="0.2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10"/>
      <c r="AB13" s="10"/>
    </row>
    <row r="14" spans="1:28" x14ac:dyDescent="0.25">
      <c r="A14" s="207" t="str">
        <f>'1. паспорт местоположение'!A15:C15</f>
        <v>Реконструкция ВЛ-6 кВ Ф-28  ПС 110/6 кВ ГПП-1 Тяжмаш (ВЛ-6 кВ 4,043 км, совместым подвесом ВЛ-0,4 0,306 км) г.о. Сызрань Самарская область</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8"/>
      <c r="AB14" s="8"/>
    </row>
    <row r="15" spans="1:28" ht="15.75" x14ac:dyDescent="0.25">
      <c r="A15" s="203" t="s">
        <v>6</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6"/>
      <c r="AB15" s="6"/>
    </row>
    <row r="16" spans="1:28" x14ac:dyDescent="0.25">
      <c r="A16" s="238"/>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16"/>
      <c r="AB16" s="16"/>
    </row>
    <row r="17" spans="1:28" x14ac:dyDescent="0.25">
      <c r="A17" s="238"/>
      <c r="B17" s="238"/>
      <c r="C17" s="238"/>
      <c r="D17" s="238"/>
      <c r="E17" s="238"/>
      <c r="F17" s="238"/>
      <c r="G17" s="238"/>
      <c r="H17" s="238"/>
      <c r="I17" s="238"/>
      <c r="J17" s="238"/>
      <c r="K17" s="238"/>
      <c r="L17" s="238"/>
      <c r="M17" s="238"/>
      <c r="N17" s="238"/>
      <c r="O17" s="238"/>
      <c r="P17" s="238"/>
      <c r="Q17" s="238"/>
      <c r="R17" s="238"/>
      <c r="S17" s="238"/>
      <c r="T17" s="238"/>
      <c r="U17" s="238"/>
      <c r="V17" s="238"/>
      <c r="W17" s="238"/>
      <c r="X17" s="238"/>
      <c r="Y17" s="238"/>
      <c r="Z17" s="238"/>
      <c r="AA17" s="16"/>
      <c r="AB17" s="16"/>
    </row>
    <row r="18" spans="1:28" x14ac:dyDescent="0.25">
      <c r="A18" s="238"/>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16"/>
      <c r="AB18" s="16"/>
    </row>
    <row r="19" spans="1:28" x14ac:dyDescent="0.25">
      <c r="A19" s="238"/>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16"/>
      <c r="AB19" s="16"/>
    </row>
    <row r="20" spans="1:28" x14ac:dyDescent="0.25">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16"/>
      <c r="AB20" s="16"/>
    </row>
    <row r="21" spans="1:28" x14ac:dyDescent="0.25">
      <c r="A21" s="238"/>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c r="AA21" s="16"/>
      <c r="AB21" s="16"/>
    </row>
    <row r="22" spans="1:28" x14ac:dyDescent="0.25">
      <c r="A22" s="239" t="s">
        <v>520</v>
      </c>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108"/>
      <c r="AB22" s="108"/>
    </row>
    <row r="23" spans="1:28" ht="32.25" customHeight="1" x14ac:dyDescent="0.25">
      <c r="A23" s="241" t="s">
        <v>380</v>
      </c>
      <c r="B23" s="242"/>
      <c r="C23" s="242"/>
      <c r="D23" s="242"/>
      <c r="E23" s="242"/>
      <c r="F23" s="242"/>
      <c r="G23" s="242"/>
      <c r="H23" s="242"/>
      <c r="I23" s="242"/>
      <c r="J23" s="242"/>
      <c r="K23" s="242"/>
      <c r="L23" s="243"/>
      <c r="M23" s="240" t="s">
        <v>381</v>
      </c>
      <c r="N23" s="240"/>
      <c r="O23" s="240"/>
      <c r="P23" s="240"/>
      <c r="Q23" s="240"/>
      <c r="R23" s="240"/>
      <c r="S23" s="240"/>
      <c r="T23" s="240"/>
      <c r="U23" s="240"/>
      <c r="V23" s="240"/>
      <c r="W23" s="240"/>
      <c r="X23" s="240"/>
      <c r="Y23" s="240"/>
      <c r="Z23" s="240"/>
    </row>
    <row r="24" spans="1:28" ht="151.5" customHeight="1" x14ac:dyDescent="0.25">
      <c r="A24" s="53" t="s">
        <v>228</v>
      </c>
      <c r="B24" s="54" t="s">
        <v>257</v>
      </c>
      <c r="C24" s="53" t="s">
        <v>374</v>
      </c>
      <c r="D24" s="53" t="s">
        <v>229</v>
      </c>
      <c r="E24" s="53" t="s">
        <v>375</v>
      </c>
      <c r="F24" s="53" t="s">
        <v>377</v>
      </c>
      <c r="G24" s="53" t="s">
        <v>376</v>
      </c>
      <c r="H24" s="53" t="s">
        <v>230</v>
      </c>
      <c r="I24" s="53" t="s">
        <v>378</v>
      </c>
      <c r="J24" s="53" t="s">
        <v>262</v>
      </c>
      <c r="K24" s="54" t="s">
        <v>256</v>
      </c>
      <c r="L24" s="54" t="s">
        <v>231</v>
      </c>
      <c r="M24" s="55" t="s">
        <v>276</v>
      </c>
      <c r="N24" s="54" t="s">
        <v>531</v>
      </c>
      <c r="O24" s="53" t="s">
        <v>273</v>
      </c>
      <c r="P24" s="53" t="s">
        <v>274</v>
      </c>
      <c r="Q24" s="53" t="s">
        <v>272</v>
      </c>
      <c r="R24" s="53" t="s">
        <v>230</v>
      </c>
      <c r="S24" s="53" t="s">
        <v>271</v>
      </c>
      <c r="T24" s="53" t="s">
        <v>270</v>
      </c>
      <c r="U24" s="53" t="s">
        <v>373</v>
      </c>
      <c r="V24" s="53" t="s">
        <v>272</v>
      </c>
      <c r="W24" s="59" t="s">
        <v>255</v>
      </c>
      <c r="X24" s="59" t="s">
        <v>287</v>
      </c>
      <c r="Y24" s="59" t="s">
        <v>288</v>
      </c>
      <c r="Z24" s="61" t="s">
        <v>285</v>
      </c>
    </row>
    <row r="25" spans="1:28" ht="16.5" customHeight="1" x14ac:dyDescent="0.25">
      <c r="A25" s="53">
        <v>1</v>
      </c>
      <c r="B25" s="54">
        <v>2</v>
      </c>
      <c r="C25" s="53">
        <v>3</v>
      </c>
      <c r="D25" s="54">
        <v>4</v>
      </c>
      <c r="E25" s="53">
        <v>5</v>
      </c>
      <c r="F25" s="54">
        <v>6</v>
      </c>
      <c r="G25" s="53">
        <v>7</v>
      </c>
      <c r="H25" s="54">
        <v>8</v>
      </c>
      <c r="I25" s="53">
        <v>9</v>
      </c>
      <c r="J25" s="54">
        <v>10</v>
      </c>
      <c r="K25" s="53">
        <v>11</v>
      </c>
      <c r="L25" s="54">
        <v>12</v>
      </c>
      <c r="M25" s="53">
        <v>13</v>
      </c>
      <c r="N25" s="54">
        <v>14</v>
      </c>
      <c r="O25" s="53">
        <v>15</v>
      </c>
      <c r="P25" s="54">
        <v>16</v>
      </c>
      <c r="Q25" s="53">
        <v>17</v>
      </c>
      <c r="R25" s="54">
        <v>18</v>
      </c>
      <c r="S25" s="53">
        <v>19</v>
      </c>
      <c r="T25" s="54">
        <v>20</v>
      </c>
      <c r="U25" s="53">
        <v>21</v>
      </c>
      <c r="V25" s="54">
        <v>22</v>
      </c>
      <c r="W25" s="53">
        <v>23</v>
      </c>
      <c r="X25" s="54">
        <v>24</v>
      </c>
      <c r="Y25" s="53">
        <v>25</v>
      </c>
      <c r="Z25" s="54">
        <v>26</v>
      </c>
    </row>
    <row r="26" spans="1:28" ht="45.75" customHeight="1" x14ac:dyDescent="0.25">
      <c r="A26" s="48" t="s">
        <v>358</v>
      </c>
      <c r="B26" s="48"/>
      <c r="C26" s="50" t="s">
        <v>360</v>
      </c>
      <c r="D26" s="50" t="s">
        <v>361</v>
      </c>
      <c r="E26" s="50" t="s">
        <v>362</v>
      </c>
      <c r="F26" s="50" t="s">
        <v>267</v>
      </c>
      <c r="G26" s="50" t="s">
        <v>363</v>
      </c>
      <c r="H26" s="50" t="s">
        <v>230</v>
      </c>
      <c r="I26" s="50" t="s">
        <v>364</v>
      </c>
      <c r="J26" s="50" t="s">
        <v>365</v>
      </c>
      <c r="K26" s="47"/>
      <c r="L26" s="50" t="s">
        <v>253</v>
      </c>
      <c r="M26" s="52" t="s">
        <v>269</v>
      </c>
      <c r="N26" s="47"/>
      <c r="O26" s="47"/>
      <c r="P26" s="47"/>
      <c r="Q26" s="47"/>
      <c r="R26" s="47"/>
      <c r="S26" s="47"/>
      <c r="T26" s="47"/>
      <c r="U26" s="47"/>
      <c r="V26" s="47"/>
      <c r="W26" s="47"/>
      <c r="X26" s="47"/>
      <c r="Y26" s="47"/>
      <c r="Z26" s="49" t="s">
        <v>286</v>
      </c>
    </row>
    <row r="27" spans="1:28" x14ac:dyDescent="0.25">
      <c r="A27" s="47" t="s">
        <v>232</v>
      </c>
      <c r="B27" s="47" t="s">
        <v>258</v>
      </c>
      <c r="C27" s="47" t="s">
        <v>237</v>
      </c>
      <c r="D27" s="47" t="s">
        <v>238</v>
      </c>
      <c r="E27" s="47" t="s">
        <v>277</v>
      </c>
      <c r="F27" s="50" t="s">
        <v>233</v>
      </c>
      <c r="G27" s="50" t="s">
        <v>281</v>
      </c>
      <c r="H27" s="47" t="s">
        <v>230</v>
      </c>
      <c r="I27" s="50" t="s">
        <v>263</v>
      </c>
      <c r="J27" s="50" t="s">
        <v>245</v>
      </c>
      <c r="K27" s="50" t="s">
        <v>249</v>
      </c>
      <c r="L27" s="47"/>
      <c r="M27" s="50" t="s">
        <v>275</v>
      </c>
      <c r="N27" s="47"/>
      <c r="O27" s="47"/>
      <c r="P27" s="47"/>
      <c r="Q27" s="47"/>
      <c r="R27" s="47"/>
      <c r="S27" s="47"/>
      <c r="T27" s="47"/>
      <c r="U27" s="47"/>
      <c r="V27" s="47"/>
      <c r="W27" s="47"/>
      <c r="X27" s="47"/>
      <c r="Y27" s="47"/>
      <c r="Z27" s="47"/>
    </row>
    <row r="28" spans="1:28" x14ac:dyDescent="0.25">
      <c r="A28" s="47" t="s">
        <v>232</v>
      </c>
      <c r="B28" s="47" t="s">
        <v>259</v>
      </c>
      <c r="C28" s="47" t="s">
        <v>239</v>
      </c>
      <c r="D28" s="47" t="s">
        <v>240</v>
      </c>
      <c r="E28" s="47" t="s">
        <v>278</v>
      </c>
      <c r="F28" s="50" t="s">
        <v>234</v>
      </c>
      <c r="G28" s="50" t="s">
        <v>282</v>
      </c>
      <c r="H28" s="47" t="s">
        <v>230</v>
      </c>
      <c r="I28" s="50" t="s">
        <v>264</v>
      </c>
      <c r="J28" s="50" t="s">
        <v>246</v>
      </c>
      <c r="K28" s="50" t="s">
        <v>250</v>
      </c>
      <c r="L28" s="51"/>
      <c r="M28" s="50" t="s">
        <v>0</v>
      </c>
      <c r="N28" s="50"/>
      <c r="O28" s="50"/>
      <c r="P28" s="50"/>
      <c r="Q28" s="50"/>
      <c r="R28" s="50"/>
      <c r="S28" s="50"/>
      <c r="T28" s="50"/>
      <c r="U28" s="50"/>
      <c r="V28" s="50"/>
      <c r="W28" s="50"/>
      <c r="X28" s="50"/>
      <c r="Y28" s="50"/>
      <c r="Z28" s="50"/>
    </row>
    <row r="29" spans="1:28" x14ac:dyDescent="0.25">
      <c r="A29" s="47" t="s">
        <v>232</v>
      </c>
      <c r="B29" s="47" t="s">
        <v>260</v>
      </c>
      <c r="C29" s="47" t="s">
        <v>241</v>
      </c>
      <c r="D29" s="47" t="s">
        <v>242</v>
      </c>
      <c r="E29" s="47" t="s">
        <v>279</v>
      </c>
      <c r="F29" s="50" t="s">
        <v>235</v>
      </c>
      <c r="G29" s="50" t="s">
        <v>283</v>
      </c>
      <c r="H29" s="47" t="s">
        <v>230</v>
      </c>
      <c r="I29" s="50" t="s">
        <v>265</v>
      </c>
      <c r="J29" s="50" t="s">
        <v>247</v>
      </c>
      <c r="K29" s="50" t="s">
        <v>251</v>
      </c>
      <c r="L29" s="51"/>
      <c r="M29" s="47"/>
      <c r="N29" s="47"/>
      <c r="O29" s="47"/>
      <c r="P29" s="47"/>
      <c r="Q29" s="47"/>
      <c r="R29" s="47"/>
      <c r="S29" s="47"/>
      <c r="T29" s="47"/>
      <c r="U29" s="47"/>
      <c r="V29" s="47"/>
      <c r="W29" s="47"/>
      <c r="X29" s="47"/>
      <c r="Y29" s="47"/>
      <c r="Z29" s="47"/>
    </row>
    <row r="30" spans="1:28" x14ac:dyDescent="0.25">
      <c r="A30" s="47" t="s">
        <v>232</v>
      </c>
      <c r="B30" s="47" t="s">
        <v>261</v>
      </c>
      <c r="C30" s="47" t="s">
        <v>243</v>
      </c>
      <c r="D30" s="47" t="s">
        <v>244</v>
      </c>
      <c r="E30" s="47" t="s">
        <v>280</v>
      </c>
      <c r="F30" s="50" t="s">
        <v>236</v>
      </c>
      <c r="G30" s="50" t="s">
        <v>284</v>
      </c>
      <c r="H30" s="47" t="s">
        <v>230</v>
      </c>
      <c r="I30" s="50" t="s">
        <v>266</v>
      </c>
      <c r="J30" s="50" t="s">
        <v>248</v>
      </c>
      <c r="K30" s="50" t="s">
        <v>252</v>
      </c>
      <c r="L30" s="51"/>
      <c r="M30" s="47"/>
      <c r="N30" s="47"/>
      <c r="O30" s="47"/>
      <c r="P30" s="47"/>
      <c r="Q30" s="47"/>
      <c r="R30" s="47"/>
      <c r="S30" s="47"/>
      <c r="T30" s="47"/>
      <c r="U30" s="47"/>
      <c r="V30" s="47"/>
      <c r="W30" s="47"/>
      <c r="X30" s="47"/>
      <c r="Y30" s="47"/>
      <c r="Z30" s="47"/>
    </row>
    <row r="31" spans="1:28" x14ac:dyDescent="0.25">
      <c r="A31" s="47" t="s">
        <v>0</v>
      </c>
      <c r="B31" s="47" t="s">
        <v>0</v>
      </c>
      <c r="C31" s="47" t="s">
        <v>0</v>
      </c>
      <c r="D31" s="47" t="s">
        <v>0</v>
      </c>
      <c r="E31" s="47" t="s">
        <v>0</v>
      </c>
      <c r="F31" s="47" t="s">
        <v>0</v>
      </c>
      <c r="G31" s="47" t="s">
        <v>0</v>
      </c>
      <c r="H31" s="47" t="s">
        <v>0</v>
      </c>
      <c r="I31" s="47" t="s">
        <v>0</v>
      </c>
      <c r="J31" s="47" t="s">
        <v>0</v>
      </c>
      <c r="K31" s="47" t="s">
        <v>0</v>
      </c>
      <c r="L31" s="51"/>
      <c r="M31" s="47"/>
      <c r="N31" s="47"/>
      <c r="O31" s="47"/>
      <c r="P31" s="47"/>
      <c r="Q31" s="47"/>
      <c r="R31" s="47"/>
      <c r="S31" s="47"/>
      <c r="T31" s="47"/>
      <c r="U31" s="47"/>
      <c r="V31" s="47"/>
      <c r="W31" s="47"/>
      <c r="X31" s="47"/>
      <c r="Y31" s="47"/>
      <c r="Z31" s="47"/>
    </row>
    <row r="32" spans="1:28" ht="30" x14ac:dyDescent="0.25">
      <c r="A32" s="48" t="s">
        <v>359</v>
      </c>
      <c r="B32" s="48"/>
      <c r="C32" s="50" t="s">
        <v>366</v>
      </c>
      <c r="D32" s="50" t="s">
        <v>367</v>
      </c>
      <c r="E32" s="50" t="s">
        <v>368</v>
      </c>
      <c r="F32" s="50" t="s">
        <v>369</v>
      </c>
      <c r="G32" s="50" t="s">
        <v>370</v>
      </c>
      <c r="H32" s="50" t="s">
        <v>230</v>
      </c>
      <c r="I32" s="50" t="s">
        <v>371</v>
      </c>
      <c r="J32" s="50" t="s">
        <v>372</v>
      </c>
      <c r="K32" s="47"/>
      <c r="L32" s="47"/>
      <c r="M32" s="47"/>
      <c r="N32" s="47"/>
      <c r="O32" s="47"/>
      <c r="P32" s="47"/>
      <c r="Q32" s="47"/>
      <c r="R32" s="47"/>
      <c r="S32" s="47"/>
      <c r="T32" s="47"/>
      <c r="U32" s="47"/>
      <c r="V32" s="47"/>
      <c r="W32" s="47"/>
      <c r="X32" s="47"/>
      <c r="Y32" s="47"/>
      <c r="Z32" s="47"/>
    </row>
    <row r="33" spans="1:26" x14ac:dyDescent="0.25">
      <c r="A33" s="47" t="s">
        <v>0</v>
      </c>
      <c r="B33" s="47" t="s">
        <v>0</v>
      </c>
      <c r="C33" s="47" t="s">
        <v>0</v>
      </c>
      <c r="D33" s="47" t="s">
        <v>0</v>
      </c>
      <c r="E33" s="47" t="s">
        <v>0</v>
      </c>
      <c r="F33" s="47" t="s">
        <v>0</v>
      </c>
      <c r="G33" s="47" t="s">
        <v>0</v>
      </c>
      <c r="H33" s="47" t="s">
        <v>0</v>
      </c>
      <c r="I33" s="47" t="s">
        <v>0</v>
      </c>
      <c r="J33" s="47" t="s">
        <v>0</v>
      </c>
      <c r="K33" s="47" t="s">
        <v>0</v>
      </c>
      <c r="L33" s="47"/>
      <c r="M33" s="47"/>
      <c r="N33" s="47"/>
      <c r="O33" s="47"/>
      <c r="P33" s="47"/>
      <c r="Q33" s="47"/>
      <c r="R33" s="47"/>
      <c r="S33" s="47"/>
      <c r="T33" s="47"/>
      <c r="U33" s="47"/>
      <c r="V33" s="47"/>
      <c r="W33" s="47"/>
      <c r="X33" s="47"/>
      <c r="Y33" s="47"/>
      <c r="Z33" s="47"/>
    </row>
    <row r="37" spans="1:26" x14ac:dyDescent="0.25">
      <c r="A37" s="60"/>
    </row>
  </sheetData>
  <customSheetViews>
    <customSheetView guid="{222FB211-2350-420C-BFE4-9DA8C9194F22}" scale="80" showPageBreaks="1" fitToPage="1" printArea="1" view="pageBreakPreview">
      <selection activeCell="A15" sqref="A15:Z15"/>
      <pageMargins left="0.7" right="0.7" top="0.75" bottom="0.75" header="0.3" footer="0.3"/>
      <pageSetup paperSize="8" scale="27" orientation="landscape" r:id="rId1"/>
    </customSheetView>
    <customSheetView guid="{82706164-65D5-46C6-A482-3CEC2F6F0B86}" scale="80" showPageBreaks="1" fitToPage="1" printArea="1" view="pageBreakPreview">
      <selection activeCell="A15" sqref="A15:Z15"/>
      <pageMargins left="0.7" right="0.7" top="0.75" bottom="0.75" header="0.3" footer="0.3"/>
      <pageSetup paperSize="8" scale="27" orientation="landscape" r:id="rId2"/>
    </customSheetView>
    <customSheetView guid="{DE20B92D-B76C-4570-8CA1-DE4EE8DD0822}" scale="80" showPageBreaks="1" fitToPage="1" printArea="1" view="pageBreakPreview">
      <selection activeCell="A15" sqref="A15:Z15"/>
      <pageMargins left="0.7" right="0.7" top="0.75" bottom="0.75" header="0.3" footer="0.3"/>
      <pageSetup paperSize="8" scale="27" orientation="landscape" r:id="rId3"/>
    </customSheetView>
    <customSheetView guid="{B2156467-DABD-4AFC-BC18-E275263FEE82}" scale="80" showPageBreaks="1" fitToPage="1" printArea="1" view="pageBreakPreview">
      <selection activeCell="A15" sqref="A15:Z15"/>
      <pageMargins left="0.7" right="0.7" top="0.75" bottom="0.75" header="0.3" footer="0.3"/>
      <pageSetup paperSize="8" scale="40" orientation="landscape" r:id="rId4"/>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9" t="s">
        <v>68</v>
      </c>
    </row>
    <row r="2" spans="1:28" s="9" customFormat="1" ht="18.75" customHeight="1" x14ac:dyDescent="0.3">
      <c r="A2" s="15"/>
      <c r="B2" s="15"/>
      <c r="O2" s="13" t="s">
        <v>10</v>
      </c>
    </row>
    <row r="3" spans="1:28" s="9" customFormat="1" ht="18.75" x14ac:dyDescent="0.3">
      <c r="A3" s="14"/>
      <c r="B3" s="14"/>
      <c r="O3" s="13" t="s">
        <v>67</v>
      </c>
    </row>
    <row r="4" spans="1:28" s="9" customFormat="1" ht="18.75" x14ac:dyDescent="0.3">
      <c r="A4" s="14"/>
      <c r="B4" s="14"/>
      <c r="L4" s="13"/>
    </row>
    <row r="5" spans="1:28" s="9" customFormat="1" ht="15.75" x14ac:dyDescent="0.2">
      <c r="A5" s="202" t="str">
        <f>'1. паспорт местоположение'!A5:C5</f>
        <v>Год раскрытия информации: 2025 год</v>
      </c>
      <c r="B5" s="202"/>
      <c r="C5" s="202"/>
      <c r="D5" s="202"/>
      <c r="E5" s="202"/>
      <c r="F5" s="202"/>
      <c r="G5" s="202"/>
      <c r="H5" s="202"/>
      <c r="I5" s="202"/>
      <c r="J5" s="202"/>
      <c r="K5" s="202"/>
      <c r="L5" s="202"/>
      <c r="M5" s="202"/>
      <c r="N5" s="202"/>
      <c r="O5" s="202"/>
      <c r="P5" s="107"/>
      <c r="Q5" s="107"/>
      <c r="R5" s="107"/>
      <c r="S5" s="107"/>
      <c r="T5" s="107"/>
      <c r="U5" s="107"/>
      <c r="V5" s="107"/>
      <c r="W5" s="107"/>
      <c r="X5" s="107"/>
      <c r="Y5" s="107"/>
      <c r="Z5" s="107"/>
      <c r="AA5" s="107"/>
      <c r="AB5" s="107"/>
    </row>
    <row r="6" spans="1:28" s="9" customFormat="1" ht="18.75" x14ac:dyDescent="0.3">
      <c r="A6" s="14"/>
      <c r="B6" s="14"/>
      <c r="L6" s="13"/>
    </row>
    <row r="7" spans="1:28" s="9" customFormat="1" ht="18.75" x14ac:dyDescent="0.2">
      <c r="A7" s="206" t="s">
        <v>9</v>
      </c>
      <c r="B7" s="206"/>
      <c r="C7" s="206"/>
      <c r="D7" s="206"/>
      <c r="E7" s="206"/>
      <c r="F7" s="206"/>
      <c r="G7" s="206"/>
      <c r="H7" s="206"/>
      <c r="I7" s="206"/>
      <c r="J7" s="206"/>
      <c r="K7" s="206"/>
      <c r="L7" s="206"/>
      <c r="M7" s="206"/>
      <c r="N7" s="206"/>
      <c r="O7" s="206"/>
      <c r="P7" s="11"/>
      <c r="Q7" s="11"/>
      <c r="R7" s="11"/>
      <c r="S7" s="11"/>
      <c r="T7" s="11"/>
      <c r="U7" s="11"/>
      <c r="V7" s="11"/>
      <c r="W7" s="11"/>
      <c r="X7" s="11"/>
      <c r="Y7" s="11"/>
      <c r="Z7" s="11"/>
    </row>
    <row r="8" spans="1:28" s="9" customFormat="1" ht="18.75" x14ac:dyDescent="0.2">
      <c r="A8" s="206"/>
      <c r="B8" s="206"/>
      <c r="C8" s="206"/>
      <c r="D8" s="206"/>
      <c r="E8" s="206"/>
      <c r="F8" s="206"/>
      <c r="G8" s="206"/>
      <c r="H8" s="206"/>
      <c r="I8" s="206"/>
      <c r="J8" s="206"/>
      <c r="K8" s="206"/>
      <c r="L8" s="206"/>
      <c r="M8" s="206"/>
      <c r="N8" s="206"/>
      <c r="O8" s="206"/>
      <c r="P8" s="11"/>
      <c r="Q8" s="11"/>
      <c r="R8" s="11"/>
      <c r="S8" s="11"/>
      <c r="T8" s="11"/>
      <c r="U8" s="11"/>
      <c r="V8" s="11"/>
      <c r="W8" s="11"/>
      <c r="X8" s="11"/>
      <c r="Y8" s="11"/>
      <c r="Z8" s="11"/>
    </row>
    <row r="9" spans="1:28" s="9" customFormat="1" ht="18.75" x14ac:dyDescent="0.2">
      <c r="A9" s="207" t="str">
        <f>'1. паспорт местоположение'!A9:C9</f>
        <v>АО "ССК"</v>
      </c>
      <c r="B9" s="207"/>
      <c r="C9" s="207"/>
      <c r="D9" s="207"/>
      <c r="E9" s="207"/>
      <c r="F9" s="207"/>
      <c r="G9" s="207"/>
      <c r="H9" s="207"/>
      <c r="I9" s="207"/>
      <c r="J9" s="207"/>
      <c r="K9" s="207"/>
      <c r="L9" s="207"/>
      <c r="M9" s="207"/>
      <c r="N9" s="207"/>
      <c r="O9" s="207"/>
      <c r="P9" s="11"/>
      <c r="Q9" s="11"/>
      <c r="R9" s="11"/>
      <c r="S9" s="11"/>
      <c r="T9" s="11"/>
      <c r="U9" s="11"/>
      <c r="V9" s="11"/>
      <c r="W9" s="11"/>
      <c r="X9" s="11"/>
      <c r="Y9" s="11"/>
      <c r="Z9" s="11"/>
    </row>
    <row r="10" spans="1:28" s="9" customFormat="1" ht="18.75" x14ac:dyDescent="0.2">
      <c r="A10" s="203" t="s">
        <v>8</v>
      </c>
      <c r="B10" s="203"/>
      <c r="C10" s="203"/>
      <c r="D10" s="203"/>
      <c r="E10" s="203"/>
      <c r="F10" s="203"/>
      <c r="G10" s="203"/>
      <c r="H10" s="203"/>
      <c r="I10" s="203"/>
      <c r="J10" s="203"/>
      <c r="K10" s="203"/>
      <c r="L10" s="203"/>
      <c r="M10" s="203"/>
      <c r="N10" s="203"/>
      <c r="O10" s="203"/>
      <c r="P10" s="11"/>
      <c r="Q10" s="11"/>
      <c r="R10" s="11"/>
      <c r="S10" s="11"/>
      <c r="T10" s="11"/>
      <c r="U10" s="11"/>
      <c r="V10" s="11"/>
      <c r="W10" s="11"/>
      <c r="X10" s="11"/>
      <c r="Y10" s="11"/>
      <c r="Z10" s="11"/>
    </row>
    <row r="11" spans="1:28" s="9" customFormat="1" ht="18.75" x14ac:dyDescent="0.2">
      <c r="A11" s="206"/>
      <c r="B11" s="206"/>
      <c r="C11" s="206"/>
      <c r="D11" s="206"/>
      <c r="E11" s="206"/>
      <c r="F11" s="206"/>
      <c r="G11" s="206"/>
      <c r="H11" s="206"/>
      <c r="I11" s="206"/>
      <c r="J11" s="206"/>
      <c r="K11" s="206"/>
      <c r="L11" s="206"/>
      <c r="M11" s="206"/>
      <c r="N11" s="206"/>
      <c r="O11" s="206"/>
      <c r="P11" s="11"/>
      <c r="Q11" s="11"/>
      <c r="R11" s="11"/>
      <c r="S11" s="11"/>
      <c r="T11" s="11"/>
      <c r="U11" s="11"/>
      <c r="V11" s="11"/>
      <c r="W11" s="11"/>
      <c r="X11" s="11"/>
      <c r="Y11" s="11"/>
      <c r="Z11" s="11"/>
    </row>
    <row r="12" spans="1:28" s="9" customFormat="1" ht="18.75" x14ac:dyDescent="0.2">
      <c r="A12" s="207" t="str">
        <f>'1. паспорт местоположение'!A12:C12</f>
        <v>P_0071</v>
      </c>
      <c r="B12" s="207"/>
      <c r="C12" s="207"/>
      <c r="D12" s="207"/>
      <c r="E12" s="207"/>
      <c r="F12" s="207"/>
      <c r="G12" s="207"/>
      <c r="H12" s="207"/>
      <c r="I12" s="207"/>
      <c r="J12" s="207"/>
      <c r="K12" s="207"/>
      <c r="L12" s="207"/>
      <c r="M12" s="207"/>
      <c r="N12" s="207"/>
      <c r="O12" s="207"/>
      <c r="P12" s="11"/>
      <c r="Q12" s="11"/>
      <c r="R12" s="11"/>
      <c r="S12" s="11"/>
      <c r="T12" s="11"/>
      <c r="U12" s="11"/>
      <c r="V12" s="11"/>
      <c r="W12" s="11"/>
      <c r="X12" s="11"/>
      <c r="Y12" s="11"/>
      <c r="Z12" s="11"/>
    </row>
    <row r="13" spans="1:28" s="9" customFormat="1" ht="18.75" x14ac:dyDescent="0.2">
      <c r="A13" s="203" t="s">
        <v>7</v>
      </c>
      <c r="B13" s="203"/>
      <c r="C13" s="203"/>
      <c r="D13" s="203"/>
      <c r="E13" s="203"/>
      <c r="F13" s="203"/>
      <c r="G13" s="203"/>
      <c r="H13" s="203"/>
      <c r="I13" s="203"/>
      <c r="J13" s="203"/>
      <c r="K13" s="203"/>
      <c r="L13" s="203"/>
      <c r="M13" s="203"/>
      <c r="N13" s="203"/>
      <c r="O13" s="203"/>
      <c r="P13" s="11"/>
      <c r="Q13" s="11"/>
      <c r="R13" s="11"/>
      <c r="S13" s="11"/>
      <c r="T13" s="11"/>
      <c r="U13" s="11"/>
      <c r="V13" s="11"/>
      <c r="W13" s="11"/>
      <c r="X13" s="11"/>
      <c r="Y13" s="11"/>
      <c r="Z13" s="11"/>
    </row>
    <row r="14" spans="1:28" s="9" customFormat="1" ht="15.75" customHeight="1" x14ac:dyDescent="0.2">
      <c r="A14" s="217"/>
      <c r="B14" s="217"/>
      <c r="C14" s="217"/>
      <c r="D14" s="217"/>
      <c r="E14" s="217"/>
      <c r="F14" s="217"/>
      <c r="G14" s="217"/>
      <c r="H14" s="217"/>
      <c r="I14" s="217"/>
      <c r="J14" s="217"/>
      <c r="K14" s="217"/>
      <c r="L14" s="217"/>
      <c r="M14" s="217"/>
      <c r="N14" s="217"/>
      <c r="O14" s="217"/>
      <c r="P14" s="4"/>
      <c r="Q14" s="4"/>
      <c r="R14" s="4"/>
      <c r="S14" s="4"/>
      <c r="T14" s="4"/>
      <c r="U14" s="4"/>
      <c r="V14" s="4"/>
      <c r="W14" s="4"/>
      <c r="X14" s="4"/>
      <c r="Y14" s="4"/>
      <c r="Z14" s="4"/>
    </row>
    <row r="15" spans="1:28" s="3" customFormat="1" ht="12" x14ac:dyDescent="0.2">
      <c r="A15" s="207" t="str">
        <f>'1. паспорт местоположение'!A15:C15</f>
        <v>Реконструкция ВЛ-6 кВ Ф-28  ПС 110/6 кВ ГПП-1 Тяжмаш (ВЛ-6 кВ 4,043 км, совместым подвесом ВЛ-0,4 0,306 км) г.о. Сызрань Самарская область</v>
      </c>
      <c r="B15" s="207"/>
      <c r="C15" s="207"/>
      <c r="D15" s="207"/>
      <c r="E15" s="207"/>
      <c r="F15" s="207"/>
      <c r="G15" s="207"/>
      <c r="H15" s="207"/>
      <c r="I15" s="207"/>
      <c r="J15" s="207"/>
      <c r="K15" s="207"/>
      <c r="L15" s="207"/>
      <c r="M15" s="207"/>
      <c r="N15" s="207"/>
      <c r="O15" s="207"/>
      <c r="P15" s="8"/>
      <c r="Q15" s="8"/>
      <c r="R15" s="8"/>
      <c r="S15" s="8"/>
      <c r="T15" s="8"/>
      <c r="U15" s="8"/>
      <c r="V15" s="8"/>
      <c r="W15" s="8"/>
      <c r="X15" s="8"/>
      <c r="Y15" s="8"/>
      <c r="Z15" s="8"/>
    </row>
    <row r="16" spans="1:28" s="3" customFormat="1" ht="15" customHeight="1" x14ac:dyDescent="0.2">
      <c r="A16" s="203" t="s">
        <v>6</v>
      </c>
      <c r="B16" s="203"/>
      <c r="C16" s="203"/>
      <c r="D16" s="203"/>
      <c r="E16" s="203"/>
      <c r="F16" s="203"/>
      <c r="G16" s="203"/>
      <c r="H16" s="203"/>
      <c r="I16" s="203"/>
      <c r="J16" s="203"/>
      <c r="K16" s="203"/>
      <c r="L16" s="203"/>
      <c r="M16" s="203"/>
      <c r="N16" s="203"/>
      <c r="O16" s="203"/>
      <c r="P16" s="6"/>
      <c r="Q16" s="6"/>
      <c r="R16" s="6"/>
      <c r="S16" s="6"/>
      <c r="T16" s="6"/>
      <c r="U16" s="6"/>
      <c r="V16" s="6"/>
      <c r="W16" s="6"/>
      <c r="X16" s="6"/>
      <c r="Y16" s="6"/>
      <c r="Z16" s="6"/>
    </row>
    <row r="17" spans="1:26" s="3" customFormat="1" ht="15" customHeight="1" x14ac:dyDescent="0.2">
      <c r="A17" s="217"/>
      <c r="B17" s="217"/>
      <c r="C17" s="217"/>
      <c r="D17" s="217"/>
      <c r="E17" s="217"/>
      <c r="F17" s="217"/>
      <c r="G17" s="217"/>
      <c r="H17" s="217"/>
      <c r="I17" s="217"/>
      <c r="J17" s="217"/>
      <c r="K17" s="217"/>
      <c r="L17" s="217"/>
      <c r="M17" s="217"/>
      <c r="N17" s="217"/>
      <c r="O17" s="217"/>
      <c r="P17" s="4"/>
      <c r="Q17" s="4"/>
      <c r="R17" s="4"/>
      <c r="S17" s="4"/>
      <c r="T17" s="4"/>
      <c r="U17" s="4"/>
      <c r="V17" s="4"/>
      <c r="W17" s="4"/>
    </row>
    <row r="18" spans="1:26" s="3" customFormat="1" ht="91.5" customHeight="1" x14ac:dyDescent="0.2">
      <c r="A18" s="244" t="s">
        <v>498</v>
      </c>
      <c r="B18" s="244"/>
      <c r="C18" s="244"/>
      <c r="D18" s="244"/>
      <c r="E18" s="244"/>
      <c r="F18" s="244"/>
      <c r="G18" s="244"/>
      <c r="H18" s="244"/>
      <c r="I18" s="244"/>
      <c r="J18" s="244"/>
      <c r="K18" s="244"/>
      <c r="L18" s="244"/>
      <c r="M18" s="244"/>
      <c r="N18" s="244"/>
      <c r="O18" s="244"/>
      <c r="P18" s="7"/>
      <c r="Q18" s="7"/>
      <c r="R18" s="7"/>
      <c r="S18" s="7"/>
      <c r="T18" s="7"/>
      <c r="U18" s="7"/>
      <c r="V18" s="7"/>
      <c r="W18" s="7"/>
      <c r="X18" s="7"/>
      <c r="Y18" s="7"/>
      <c r="Z18" s="7"/>
    </row>
    <row r="19" spans="1:26" s="3" customFormat="1" ht="78" customHeight="1" x14ac:dyDescent="0.2">
      <c r="A19" s="213" t="s">
        <v>5</v>
      </c>
      <c r="B19" s="213" t="s">
        <v>87</v>
      </c>
      <c r="C19" s="213" t="s">
        <v>86</v>
      </c>
      <c r="D19" s="213" t="s">
        <v>75</v>
      </c>
      <c r="E19" s="245" t="s">
        <v>85</v>
      </c>
      <c r="F19" s="246"/>
      <c r="G19" s="246"/>
      <c r="H19" s="246"/>
      <c r="I19" s="247"/>
      <c r="J19" s="213" t="s">
        <v>84</v>
      </c>
      <c r="K19" s="213"/>
      <c r="L19" s="213"/>
      <c r="M19" s="213"/>
      <c r="N19" s="213"/>
      <c r="O19" s="213"/>
      <c r="P19" s="4"/>
      <c r="Q19" s="4"/>
      <c r="R19" s="4"/>
      <c r="S19" s="4"/>
      <c r="T19" s="4"/>
      <c r="U19" s="4"/>
      <c r="V19" s="4"/>
      <c r="W19" s="4"/>
    </row>
    <row r="20" spans="1:26" s="3" customFormat="1" ht="51" customHeight="1" x14ac:dyDescent="0.2">
      <c r="A20" s="213"/>
      <c r="B20" s="213"/>
      <c r="C20" s="213"/>
      <c r="D20" s="213"/>
      <c r="E20" s="32" t="s">
        <v>83</v>
      </c>
      <c r="F20" s="32" t="s">
        <v>82</v>
      </c>
      <c r="G20" s="32" t="s">
        <v>81</v>
      </c>
      <c r="H20" s="32" t="s">
        <v>80</v>
      </c>
      <c r="I20" s="32" t="s">
        <v>79</v>
      </c>
      <c r="J20" s="32" t="s">
        <v>78</v>
      </c>
      <c r="K20" s="32" t="s">
        <v>4</v>
      </c>
      <c r="L20" s="37" t="s">
        <v>3</v>
      </c>
      <c r="M20" s="36" t="s">
        <v>226</v>
      </c>
      <c r="N20" s="36" t="s">
        <v>77</v>
      </c>
      <c r="O20" s="36" t="s">
        <v>76</v>
      </c>
      <c r="P20" s="4"/>
      <c r="Q20" s="4"/>
      <c r="R20" s="4"/>
      <c r="S20" s="4"/>
      <c r="T20" s="4"/>
      <c r="U20" s="4"/>
      <c r="V20" s="4"/>
      <c r="W20" s="4"/>
    </row>
    <row r="21" spans="1:26"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4"/>
      <c r="Q21" s="4"/>
      <c r="R21" s="4"/>
      <c r="S21" s="4"/>
      <c r="T21" s="4"/>
      <c r="U21" s="4"/>
      <c r="V21" s="4"/>
      <c r="W21" s="4"/>
    </row>
    <row r="22" spans="1:26" s="3" customFormat="1" ht="33" customHeight="1" x14ac:dyDescent="0.2">
      <c r="A22" s="20" t="s">
        <v>534</v>
      </c>
      <c r="B22" s="20" t="s">
        <v>534</v>
      </c>
      <c r="C22" s="20" t="s">
        <v>534</v>
      </c>
      <c r="D22" s="20" t="s">
        <v>534</v>
      </c>
      <c r="E22" s="20" t="s">
        <v>534</v>
      </c>
      <c r="F22" s="20" t="s">
        <v>534</v>
      </c>
      <c r="G22" s="20" t="s">
        <v>534</v>
      </c>
      <c r="H22" s="20" t="s">
        <v>534</v>
      </c>
      <c r="I22" s="20" t="s">
        <v>534</v>
      </c>
      <c r="J22" s="20" t="s">
        <v>534</v>
      </c>
      <c r="K22" s="20" t="s">
        <v>534</v>
      </c>
      <c r="L22" s="20" t="s">
        <v>534</v>
      </c>
      <c r="M22" s="20" t="s">
        <v>534</v>
      </c>
      <c r="N22" s="20" t="s">
        <v>534</v>
      </c>
      <c r="O22" s="20" t="s">
        <v>534</v>
      </c>
      <c r="P22" s="4"/>
      <c r="Q22" s="4"/>
      <c r="R22" s="4"/>
      <c r="S22" s="4"/>
      <c r="T22" s="4"/>
      <c r="U22" s="4"/>
    </row>
  </sheetData>
  <customSheetViews>
    <customSheetView guid="{222FB211-2350-420C-BFE4-9DA8C9194F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1"/>
    </customSheetView>
    <customSheetView guid="{82706164-65D5-46C6-A482-3CEC2F6F0B86}"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2"/>
    </customSheetView>
    <customSheetView guid="{DE20B92D-B76C-4570-8CA1-DE4EE8DD08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3"/>
    </customSheetView>
    <customSheetView guid="{B2156467-DABD-4AFC-BC18-E275263FEE8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4"/>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RowHeight="15" x14ac:dyDescent="0.25"/>
  <cols>
    <col min="1" max="3" width="9.140625" style="62"/>
    <col min="4" max="4" width="18.5703125" style="62" customWidth="1"/>
    <col min="5" max="12" width="9.140625" style="62" hidden="1" customWidth="1"/>
    <col min="13" max="13" width="4.7109375" style="62" hidden="1" customWidth="1"/>
    <col min="14" max="17" width="9.140625" style="62" hidden="1" customWidth="1"/>
    <col min="18" max="18" width="4.7109375" style="62" hidden="1" customWidth="1"/>
    <col min="19" max="36" width="9.140625" style="62" hidden="1" customWidth="1"/>
    <col min="37" max="37" width="9.140625" style="62"/>
    <col min="38" max="38" width="7.7109375" style="62" customWidth="1"/>
    <col min="39" max="39" width="3.140625" style="62" customWidth="1"/>
    <col min="40" max="40" width="13.5703125" style="62" customWidth="1"/>
    <col min="41" max="41" width="16.5703125" style="62" customWidth="1"/>
    <col min="42" max="42" width="15.7109375" style="62" customWidth="1"/>
    <col min="43" max="43" width="9.5703125" style="62" customWidth="1"/>
    <col min="44" max="44" width="8.5703125" style="62" customWidth="1"/>
    <col min="45" max="16384" width="9.140625" style="62"/>
  </cols>
  <sheetData>
    <row r="1" spans="1:44" s="9" customFormat="1" ht="18.75" customHeight="1" x14ac:dyDescent="0.2">
      <c r="A1" s="15"/>
      <c r="K1" s="29" t="s">
        <v>68</v>
      </c>
      <c r="AR1" s="29" t="s">
        <v>68</v>
      </c>
    </row>
    <row r="2" spans="1:44" s="9" customFormat="1" ht="18.75" customHeight="1" x14ac:dyDescent="0.3">
      <c r="A2" s="15"/>
      <c r="K2" s="13" t="s">
        <v>10</v>
      </c>
      <c r="AR2" s="13" t="s">
        <v>10</v>
      </c>
    </row>
    <row r="3" spans="1:44" s="9" customFormat="1" ht="18.75" x14ac:dyDescent="0.3">
      <c r="A3" s="14"/>
      <c r="K3" s="13" t="s">
        <v>67</v>
      </c>
      <c r="AR3" s="13" t="s">
        <v>355</v>
      </c>
    </row>
    <row r="4" spans="1:44" s="9" customFormat="1" ht="18.75" x14ac:dyDescent="0.3">
      <c r="A4" s="14"/>
      <c r="K4" s="13"/>
    </row>
    <row r="5" spans="1:44" s="9" customFormat="1" ht="18.75" customHeight="1" x14ac:dyDescent="0.2">
      <c r="A5" s="202" t="str">
        <f>'1. паспорт местоположение'!A5:C5</f>
        <v>Год раскрытия информации: 2025 год</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s="9" customFormat="1" ht="18.75" x14ac:dyDescent="0.3">
      <c r="A6" s="14"/>
      <c r="K6" s="13"/>
    </row>
    <row r="7" spans="1:44" s="9" customFormat="1" ht="18.75" x14ac:dyDescent="0.2">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7" t="str">
        <f>'1. паспорт местоположение'!A9:C9</f>
        <v>АО "ССК"</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9" customFormat="1" ht="18.75" customHeight="1" x14ac:dyDescent="0.2">
      <c r="A10" s="203" t="s">
        <v>8</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7" t="str">
        <f>'1. паспорт местоположение'!A12:C12</f>
        <v>P_0071</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9" customFormat="1" ht="18.75" customHeight="1" x14ac:dyDescent="0.2">
      <c r="A13" s="203" t="s">
        <v>7</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7" t="str">
        <f>'1. паспорт местоположение'!A15:C15</f>
        <v>Реконструкция ВЛ-6 кВ Ф-28  ПС 110/6 кВ ГПП-1 Тяжмаш (ВЛ-6 кВ 4,043 км, совместым подвесом ВЛ-0,4 0,306 км) г.о. Сызрань Самарская область</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3" customFormat="1" ht="15" customHeight="1" x14ac:dyDescent="0.2">
      <c r="A16" s="203" t="s">
        <v>6</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5" t="s">
        <v>499</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18.75" x14ac:dyDescent="0.25">
      <c r="AO19" s="79"/>
      <c r="AP19" s="79"/>
      <c r="AQ19" s="79"/>
      <c r="AR19" s="29"/>
    </row>
    <row r="20" spans="1:45" ht="18.75" x14ac:dyDescent="0.3">
      <c r="AO20" s="79"/>
      <c r="AP20" s="79"/>
      <c r="AQ20" s="79"/>
      <c r="AR20" s="13"/>
    </row>
    <row r="21" spans="1:45" ht="20.25" customHeight="1" x14ac:dyDescent="0.3">
      <c r="AO21" s="79"/>
      <c r="AP21" s="79"/>
      <c r="AQ21" s="79"/>
      <c r="AR21" s="13"/>
    </row>
    <row r="22" spans="1:45" s="3" customFormat="1" ht="15" customHeight="1" x14ac:dyDescent="0.2">
      <c r="A22" s="203"/>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3"/>
      <c r="AN22" s="203"/>
      <c r="AO22" s="203"/>
      <c r="AP22" s="203"/>
      <c r="AQ22" s="203"/>
      <c r="AR22" s="203"/>
    </row>
    <row r="23" spans="1:45" ht="15.75" x14ac:dyDescent="0.25">
      <c r="A23" s="78"/>
      <c r="B23" s="78"/>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c r="AP23" s="78"/>
      <c r="AQ23" s="78"/>
      <c r="AR23" s="78"/>
      <c r="AS23" s="78"/>
    </row>
    <row r="24" spans="1:45" ht="14.25" customHeight="1" thickBot="1" x14ac:dyDescent="0.3">
      <c r="A24" s="294" t="s">
        <v>354</v>
      </c>
      <c r="B24" s="294"/>
      <c r="C24" s="294"/>
      <c r="D24" s="294"/>
      <c r="E24" s="294"/>
      <c r="F24" s="294"/>
      <c r="G24" s="294"/>
      <c r="H24" s="294"/>
      <c r="I24" s="294"/>
      <c r="J24" s="294"/>
      <c r="K24" s="294"/>
      <c r="L24" s="294"/>
      <c r="M24" s="294"/>
      <c r="N24" s="294"/>
      <c r="O24" s="294"/>
      <c r="P24" s="294"/>
      <c r="Q24" s="294"/>
      <c r="R24" s="294"/>
      <c r="S24" s="294"/>
      <c r="T24" s="294"/>
      <c r="U24" s="294"/>
      <c r="V24" s="294"/>
      <c r="W24" s="294"/>
      <c r="X24" s="294"/>
      <c r="Y24" s="294"/>
      <c r="Z24" s="294"/>
      <c r="AA24" s="294"/>
      <c r="AB24" s="294"/>
      <c r="AC24" s="294"/>
      <c r="AD24" s="294"/>
      <c r="AE24" s="294"/>
      <c r="AF24" s="294"/>
      <c r="AG24" s="294"/>
      <c r="AH24" s="294"/>
      <c r="AI24" s="294"/>
      <c r="AJ24" s="294"/>
      <c r="AK24" s="294" t="s">
        <v>1</v>
      </c>
      <c r="AL24" s="294"/>
      <c r="AM24" s="63"/>
      <c r="AN24" s="63"/>
      <c r="AS24" s="69"/>
    </row>
    <row r="25" spans="1:45" ht="12.75" customHeight="1" thickBot="1" x14ac:dyDescent="0.3">
      <c r="A25" s="275" t="s">
        <v>353</v>
      </c>
      <c r="B25" s="276"/>
      <c r="C25" s="276"/>
      <c r="D25" s="276"/>
      <c r="E25" s="276"/>
      <c r="F25" s="276"/>
      <c r="G25" s="276"/>
      <c r="H25" s="276"/>
      <c r="I25" s="276"/>
      <c r="J25" s="276"/>
      <c r="K25" s="276"/>
      <c r="L25" s="276"/>
      <c r="M25" s="276"/>
      <c r="N25" s="276"/>
      <c r="O25" s="276"/>
      <c r="P25" s="276"/>
      <c r="Q25" s="276"/>
      <c r="R25" s="276"/>
      <c r="S25" s="276"/>
      <c r="T25" s="276"/>
      <c r="U25" s="276"/>
      <c r="V25" s="276"/>
      <c r="W25" s="276"/>
      <c r="X25" s="276"/>
      <c r="Y25" s="276"/>
      <c r="Z25" s="276"/>
      <c r="AA25" s="276"/>
      <c r="AB25" s="276"/>
      <c r="AC25" s="276"/>
      <c r="AD25" s="276"/>
      <c r="AE25" s="276"/>
      <c r="AF25" s="276"/>
      <c r="AG25" s="276"/>
      <c r="AH25" s="276"/>
      <c r="AI25" s="276"/>
      <c r="AJ25" s="276"/>
      <c r="AK25" s="248" t="s">
        <v>535</v>
      </c>
      <c r="AL25" s="248"/>
      <c r="AM25" s="64"/>
      <c r="AN25" s="295" t="s">
        <v>352</v>
      </c>
      <c r="AO25" s="295"/>
      <c r="AP25" s="295"/>
      <c r="AQ25" s="293"/>
      <c r="AR25" s="293"/>
      <c r="AS25" s="69"/>
    </row>
    <row r="26" spans="1:45" ht="17.25" customHeight="1" thickBot="1" x14ac:dyDescent="0.3">
      <c r="A26" s="252" t="s">
        <v>351</v>
      </c>
      <c r="B26" s="253"/>
      <c r="C26" s="253"/>
      <c r="D26" s="253"/>
      <c r="E26" s="253"/>
      <c r="F26" s="253"/>
      <c r="G26" s="253"/>
      <c r="H26" s="253"/>
      <c r="I26" s="253"/>
      <c r="J26" s="253"/>
      <c r="K26" s="253"/>
      <c r="L26" s="253"/>
      <c r="M26" s="253"/>
      <c r="N26" s="253"/>
      <c r="O26" s="253"/>
      <c r="P26" s="253"/>
      <c r="Q26" s="253"/>
      <c r="R26" s="253"/>
      <c r="S26" s="253"/>
      <c r="T26" s="253"/>
      <c r="U26" s="253"/>
      <c r="V26" s="253"/>
      <c r="W26" s="253"/>
      <c r="X26" s="253"/>
      <c r="Y26" s="253"/>
      <c r="Z26" s="253"/>
      <c r="AA26" s="253"/>
      <c r="AB26" s="253"/>
      <c r="AC26" s="253"/>
      <c r="AD26" s="253"/>
      <c r="AE26" s="253"/>
      <c r="AF26" s="253"/>
      <c r="AG26" s="253"/>
      <c r="AH26" s="253"/>
      <c r="AI26" s="253"/>
      <c r="AJ26" s="253"/>
      <c r="AK26" s="248" t="s">
        <v>535</v>
      </c>
      <c r="AL26" s="248"/>
      <c r="AM26" s="64"/>
      <c r="AN26" s="277" t="s">
        <v>350</v>
      </c>
      <c r="AO26" s="285"/>
      <c r="AP26" s="286"/>
      <c r="AQ26" s="277"/>
      <c r="AR26" s="278"/>
      <c r="AS26" s="69"/>
    </row>
    <row r="27" spans="1:45" ht="17.25" customHeight="1" thickBot="1" x14ac:dyDescent="0.3">
      <c r="A27" s="252" t="s">
        <v>349</v>
      </c>
      <c r="B27" s="253"/>
      <c r="C27" s="253"/>
      <c r="D27" s="253"/>
      <c r="E27" s="253"/>
      <c r="F27" s="253"/>
      <c r="G27" s="253"/>
      <c r="H27" s="253"/>
      <c r="I27" s="253"/>
      <c r="J27" s="253"/>
      <c r="K27" s="253"/>
      <c r="L27" s="253"/>
      <c r="M27" s="253"/>
      <c r="N27" s="253"/>
      <c r="O27" s="253"/>
      <c r="P27" s="253"/>
      <c r="Q27" s="253"/>
      <c r="R27" s="253"/>
      <c r="S27" s="253"/>
      <c r="T27" s="253"/>
      <c r="U27" s="253"/>
      <c r="V27" s="253"/>
      <c r="W27" s="253"/>
      <c r="X27" s="253"/>
      <c r="Y27" s="253"/>
      <c r="Z27" s="253"/>
      <c r="AA27" s="253"/>
      <c r="AB27" s="253"/>
      <c r="AC27" s="253"/>
      <c r="AD27" s="253"/>
      <c r="AE27" s="253"/>
      <c r="AF27" s="253"/>
      <c r="AG27" s="253"/>
      <c r="AH27" s="253"/>
      <c r="AI27" s="253"/>
      <c r="AJ27" s="253"/>
      <c r="AK27" s="248" t="s">
        <v>535</v>
      </c>
      <c r="AL27" s="248"/>
      <c r="AM27" s="64"/>
      <c r="AN27" s="277" t="s">
        <v>348</v>
      </c>
      <c r="AO27" s="285"/>
      <c r="AP27" s="286"/>
      <c r="AQ27" s="277"/>
      <c r="AR27" s="278"/>
      <c r="AS27" s="69"/>
    </row>
    <row r="28" spans="1:45" ht="27.75" customHeight="1" thickBot="1" x14ac:dyDescent="0.3">
      <c r="A28" s="287" t="s">
        <v>347</v>
      </c>
      <c r="B28" s="288"/>
      <c r="C28" s="288"/>
      <c r="D28" s="288"/>
      <c r="E28" s="288"/>
      <c r="F28" s="288"/>
      <c r="G28" s="288"/>
      <c r="H28" s="288"/>
      <c r="I28" s="288"/>
      <c r="J28" s="288"/>
      <c r="K28" s="288"/>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288"/>
      <c r="AJ28" s="289"/>
      <c r="AK28" s="248" t="s">
        <v>535</v>
      </c>
      <c r="AL28" s="248"/>
      <c r="AM28" s="64"/>
      <c r="AN28" s="290" t="s">
        <v>346</v>
      </c>
      <c r="AO28" s="291"/>
      <c r="AP28" s="292"/>
      <c r="AQ28" s="277"/>
      <c r="AR28" s="278"/>
      <c r="AS28" s="69"/>
    </row>
    <row r="29" spans="1:45" ht="17.25" customHeight="1" thickBot="1" x14ac:dyDescent="0.3">
      <c r="A29" s="279" t="s">
        <v>345</v>
      </c>
      <c r="B29" s="280"/>
      <c r="C29" s="280"/>
      <c r="D29" s="280"/>
      <c r="E29" s="280"/>
      <c r="F29" s="280"/>
      <c r="G29" s="280"/>
      <c r="H29" s="280"/>
      <c r="I29" s="280"/>
      <c r="J29" s="280"/>
      <c r="K29" s="280"/>
      <c r="L29" s="280"/>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c r="AJ29" s="281"/>
      <c r="AK29" s="248" t="s">
        <v>535</v>
      </c>
      <c r="AL29" s="248"/>
      <c r="AM29" s="64"/>
      <c r="AN29" s="282"/>
      <c r="AO29" s="283"/>
      <c r="AP29" s="283"/>
      <c r="AQ29" s="277"/>
      <c r="AR29" s="284"/>
      <c r="AS29" s="69"/>
    </row>
    <row r="30" spans="1:45" ht="17.25" customHeight="1" thickBot="1" x14ac:dyDescent="0.3">
      <c r="A30" s="252" t="s">
        <v>344</v>
      </c>
      <c r="B30" s="253"/>
      <c r="C30" s="253"/>
      <c r="D30" s="253"/>
      <c r="E30" s="253"/>
      <c r="F30" s="253"/>
      <c r="G30" s="253"/>
      <c r="H30" s="253"/>
      <c r="I30" s="253"/>
      <c r="J30" s="253"/>
      <c r="K30" s="253"/>
      <c r="L30" s="253"/>
      <c r="M30" s="253"/>
      <c r="N30" s="253"/>
      <c r="O30" s="253"/>
      <c r="P30" s="253"/>
      <c r="Q30" s="253"/>
      <c r="R30" s="253"/>
      <c r="S30" s="253"/>
      <c r="T30" s="253"/>
      <c r="U30" s="253"/>
      <c r="V30" s="253"/>
      <c r="W30" s="253"/>
      <c r="X30" s="253"/>
      <c r="Y30" s="253"/>
      <c r="Z30" s="253"/>
      <c r="AA30" s="253"/>
      <c r="AB30" s="253"/>
      <c r="AC30" s="253"/>
      <c r="AD30" s="253"/>
      <c r="AE30" s="253"/>
      <c r="AF30" s="253"/>
      <c r="AG30" s="253"/>
      <c r="AH30" s="253"/>
      <c r="AI30" s="253"/>
      <c r="AJ30" s="253"/>
      <c r="AK30" s="248" t="s">
        <v>535</v>
      </c>
      <c r="AL30" s="248"/>
      <c r="AM30" s="64"/>
      <c r="AS30" s="69"/>
    </row>
    <row r="31" spans="1:45" ht="17.25" customHeight="1" thickBot="1" x14ac:dyDescent="0.3">
      <c r="A31" s="252" t="s">
        <v>343</v>
      </c>
      <c r="B31" s="253"/>
      <c r="C31" s="253"/>
      <c r="D31" s="253"/>
      <c r="E31" s="253"/>
      <c r="F31" s="253"/>
      <c r="G31" s="253"/>
      <c r="H31" s="253"/>
      <c r="I31" s="253"/>
      <c r="J31" s="253"/>
      <c r="K31" s="253"/>
      <c r="L31" s="253"/>
      <c r="M31" s="253"/>
      <c r="N31" s="253"/>
      <c r="O31" s="253"/>
      <c r="P31" s="253"/>
      <c r="Q31" s="253"/>
      <c r="R31" s="253"/>
      <c r="S31" s="253"/>
      <c r="T31" s="253"/>
      <c r="U31" s="253"/>
      <c r="V31" s="253"/>
      <c r="W31" s="253"/>
      <c r="X31" s="253"/>
      <c r="Y31" s="253"/>
      <c r="Z31" s="253"/>
      <c r="AA31" s="253"/>
      <c r="AB31" s="253"/>
      <c r="AC31" s="253"/>
      <c r="AD31" s="253"/>
      <c r="AE31" s="253"/>
      <c r="AF31" s="253"/>
      <c r="AG31" s="253"/>
      <c r="AH31" s="253"/>
      <c r="AI31" s="253"/>
      <c r="AJ31" s="253"/>
      <c r="AK31" s="248" t="s">
        <v>535</v>
      </c>
      <c r="AL31" s="248"/>
      <c r="AM31" s="64"/>
      <c r="AN31" s="64"/>
      <c r="AO31" s="77"/>
      <c r="AP31" s="77"/>
      <c r="AQ31" s="77"/>
      <c r="AR31" s="77"/>
      <c r="AS31" s="69"/>
    </row>
    <row r="32" spans="1:45" ht="17.25" customHeight="1" thickBot="1" x14ac:dyDescent="0.3">
      <c r="A32" s="252" t="s">
        <v>318</v>
      </c>
      <c r="B32" s="253"/>
      <c r="C32" s="253"/>
      <c r="D32" s="253"/>
      <c r="E32" s="253"/>
      <c r="F32" s="253"/>
      <c r="G32" s="253"/>
      <c r="H32" s="253"/>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3"/>
      <c r="AK32" s="248" t="s">
        <v>535</v>
      </c>
      <c r="AL32" s="248"/>
      <c r="AM32" s="64"/>
      <c r="AN32" s="64"/>
      <c r="AO32" s="64"/>
      <c r="AP32" s="64"/>
      <c r="AQ32" s="64"/>
      <c r="AR32" s="64"/>
      <c r="AS32" s="69"/>
    </row>
    <row r="33" spans="1:45" ht="17.25" customHeight="1" thickBot="1" x14ac:dyDescent="0.3">
      <c r="A33" s="252" t="s">
        <v>342</v>
      </c>
      <c r="B33" s="253"/>
      <c r="C33" s="253"/>
      <c r="D33" s="253"/>
      <c r="E33" s="253"/>
      <c r="F33" s="253"/>
      <c r="G33" s="253"/>
      <c r="H33" s="253"/>
      <c r="I33" s="253"/>
      <c r="J33" s="253"/>
      <c r="K33" s="253"/>
      <c r="L33" s="253"/>
      <c r="M33" s="253"/>
      <c r="N33" s="253"/>
      <c r="O33" s="253"/>
      <c r="P33" s="253"/>
      <c r="Q33" s="253"/>
      <c r="R33" s="253"/>
      <c r="S33" s="253"/>
      <c r="T33" s="253"/>
      <c r="U33" s="253"/>
      <c r="V33" s="253"/>
      <c r="W33" s="253"/>
      <c r="X33" s="253"/>
      <c r="Y33" s="253"/>
      <c r="Z33" s="253"/>
      <c r="AA33" s="253"/>
      <c r="AB33" s="253"/>
      <c r="AC33" s="253"/>
      <c r="AD33" s="253"/>
      <c r="AE33" s="253"/>
      <c r="AF33" s="253"/>
      <c r="AG33" s="253"/>
      <c r="AH33" s="253"/>
      <c r="AI33" s="253"/>
      <c r="AJ33" s="253"/>
      <c r="AK33" s="248" t="s">
        <v>535</v>
      </c>
      <c r="AL33" s="248"/>
      <c r="AM33" s="64"/>
      <c r="AN33" s="64"/>
      <c r="AO33" s="64"/>
      <c r="AP33" s="64"/>
      <c r="AQ33" s="64"/>
      <c r="AR33" s="64"/>
      <c r="AS33" s="69"/>
    </row>
    <row r="34" spans="1:45" ht="17.25" customHeight="1" thickBot="1" x14ac:dyDescent="0.3">
      <c r="A34" s="252" t="s">
        <v>341</v>
      </c>
      <c r="B34" s="253"/>
      <c r="C34" s="253"/>
      <c r="D34" s="253"/>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48" t="s">
        <v>535</v>
      </c>
      <c r="AL34" s="248"/>
      <c r="AM34" s="64"/>
      <c r="AN34" s="64"/>
      <c r="AO34" s="64"/>
      <c r="AP34" s="64"/>
      <c r="AQ34" s="64"/>
      <c r="AR34" s="64"/>
      <c r="AS34" s="69"/>
    </row>
    <row r="35" spans="1:45" ht="17.25" customHeight="1" thickBot="1" x14ac:dyDescent="0.3">
      <c r="A35" s="252"/>
      <c r="B35" s="253"/>
      <c r="C35" s="253"/>
      <c r="D35" s="253"/>
      <c r="E35" s="253"/>
      <c r="F35" s="253"/>
      <c r="G35" s="253"/>
      <c r="H35" s="253"/>
      <c r="I35" s="253"/>
      <c r="J35" s="253"/>
      <c r="K35" s="253"/>
      <c r="L35" s="253"/>
      <c r="M35" s="253"/>
      <c r="N35" s="253"/>
      <c r="O35" s="253"/>
      <c r="P35" s="253"/>
      <c r="Q35" s="253"/>
      <c r="R35" s="253"/>
      <c r="S35" s="253"/>
      <c r="T35" s="253"/>
      <c r="U35" s="253"/>
      <c r="V35" s="253"/>
      <c r="W35" s="253"/>
      <c r="X35" s="253"/>
      <c r="Y35" s="253"/>
      <c r="Z35" s="253"/>
      <c r="AA35" s="253"/>
      <c r="AB35" s="253"/>
      <c r="AC35" s="253"/>
      <c r="AD35" s="253"/>
      <c r="AE35" s="253"/>
      <c r="AF35" s="253"/>
      <c r="AG35" s="253"/>
      <c r="AH35" s="253"/>
      <c r="AI35" s="253"/>
      <c r="AJ35" s="253"/>
      <c r="AK35" s="248" t="s">
        <v>535</v>
      </c>
      <c r="AL35" s="248"/>
      <c r="AM35" s="64"/>
      <c r="AN35" s="64"/>
      <c r="AO35" s="64"/>
      <c r="AP35" s="64"/>
      <c r="AQ35" s="64"/>
      <c r="AR35" s="64"/>
      <c r="AS35" s="69"/>
    </row>
    <row r="36" spans="1:45" ht="17.25" customHeight="1" thickBot="1" x14ac:dyDescent="0.3">
      <c r="A36" s="264" t="s">
        <v>306</v>
      </c>
      <c r="B36" s="265"/>
      <c r="C36" s="265"/>
      <c r="D36" s="265"/>
      <c r="E36" s="265"/>
      <c r="F36" s="265"/>
      <c r="G36" s="265"/>
      <c r="H36" s="265"/>
      <c r="I36" s="265"/>
      <c r="J36" s="265"/>
      <c r="K36" s="265"/>
      <c r="L36" s="265"/>
      <c r="M36" s="265"/>
      <c r="N36" s="265"/>
      <c r="O36" s="265"/>
      <c r="P36" s="265"/>
      <c r="Q36" s="265"/>
      <c r="R36" s="265"/>
      <c r="S36" s="265"/>
      <c r="T36" s="265"/>
      <c r="U36" s="265"/>
      <c r="V36" s="265"/>
      <c r="W36" s="265"/>
      <c r="X36" s="265"/>
      <c r="Y36" s="265"/>
      <c r="Z36" s="265"/>
      <c r="AA36" s="265"/>
      <c r="AB36" s="265"/>
      <c r="AC36" s="265"/>
      <c r="AD36" s="265"/>
      <c r="AE36" s="265"/>
      <c r="AF36" s="265"/>
      <c r="AG36" s="265"/>
      <c r="AH36" s="265"/>
      <c r="AI36" s="265"/>
      <c r="AJ36" s="265"/>
      <c r="AK36" s="248" t="s">
        <v>535</v>
      </c>
      <c r="AL36" s="248"/>
      <c r="AM36" s="64"/>
      <c r="AN36" s="64"/>
      <c r="AO36" s="64"/>
      <c r="AP36" s="64"/>
      <c r="AQ36" s="64"/>
      <c r="AR36" s="64"/>
      <c r="AS36" s="69"/>
    </row>
    <row r="37" spans="1:45" ht="17.25" customHeight="1" thickBot="1" x14ac:dyDescent="0.3">
      <c r="A37" s="275"/>
      <c r="B37" s="276"/>
      <c r="C37" s="276"/>
      <c r="D37" s="276"/>
      <c r="E37" s="276"/>
      <c r="F37" s="276"/>
      <c r="G37" s="276"/>
      <c r="H37" s="276"/>
      <c r="I37" s="276"/>
      <c r="J37" s="276"/>
      <c r="K37" s="276"/>
      <c r="L37" s="276"/>
      <c r="M37" s="276"/>
      <c r="N37" s="276"/>
      <c r="O37" s="276"/>
      <c r="P37" s="276"/>
      <c r="Q37" s="276"/>
      <c r="R37" s="276"/>
      <c r="S37" s="276"/>
      <c r="T37" s="276"/>
      <c r="U37" s="276"/>
      <c r="V37" s="276"/>
      <c r="W37" s="276"/>
      <c r="X37" s="276"/>
      <c r="Y37" s="276"/>
      <c r="Z37" s="276"/>
      <c r="AA37" s="276"/>
      <c r="AB37" s="276"/>
      <c r="AC37" s="276"/>
      <c r="AD37" s="276"/>
      <c r="AE37" s="276"/>
      <c r="AF37" s="276"/>
      <c r="AG37" s="276"/>
      <c r="AH37" s="276"/>
      <c r="AI37" s="276"/>
      <c r="AJ37" s="276"/>
      <c r="AK37" s="248" t="s">
        <v>535</v>
      </c>
      <c r="AL37" s="248"/>
      <c r="AM37" s="64"/>
      <c r="AN37" s="64"/>
      <c r="AO37" s="64"/>
      <c r="AP37" s="64"/>
      <c r="AQ37" s="64"/>
      <c r="AR37" s="64"/>
      <c r="AS37" s="69"/>
    </row>
    <row r="38" spans="1:45" ht="17.25" customHeight="1" thickBot="1" x14ac:dyDescent="0.3">
      <c r="A38" s="252" t="s">
        <v>340</v>
      </c>
      <c r="B38" s="253"/>
      <c r="C38" s="253"/>
      <c r="D38" s="253"/>
      <c r="E38" s="253"/>
      <c r="F38" s="253"/>
      <c r="G38" s="253"/>
      <c r="H38" s="253"/>
      <c r="I38" s="253"/>
      <c r="J38" s="253"/>
      <c r="K38" s="253"/>
      <c r="L38" s="253"/>
      <c r="M38" s="253"/>
      <c r="N38" s="253"/>
      <c r="O38" s="253"/>
      <c r="P38" s="253"/>
      <c r="Q38" s="253"/>
      <c r="R38" s="253"/>
      <c r="S38" s="253"/>
      <c r="T38" s="253"/>
      <c r="U38" s="253"/>
      <c r="V38" s="253"/>
      <c r="W38" s="253"/>
      <c r="X38" s="253"/>
      <c r="Y38" s="253"/>
      <c r="Z38" s="253"/>
      <c r="AA38" s="253"/>
      <c r="AB38" s="253"/>
      <c r="AC38" s="253"/>
      <c r="AD38" s="253"/>
      <c r="AE38" s="253"/>
      <c r="AF38" s="253"/>
      <c r="AG38" s="253"/>
      <c r="AH38" s="253"/>
      <c r="AI38" s="253"/>
      <c r="AJ38" s="253"/>
      <c r="AK38" s="248" t="s">
        <v>535</v>
      </c>
      <c r="AL38" s="248"/>
      <c r="AM38" s="64"/>
      <c r="AN38" s="64"/>
      <c r="AO38" s="64"/>
      <c r="AP38" s="64"/>
      <c r="AQ38" s="64"/>
      <c r="AR38" s="64"/>
      <c r="AS38" s="69"/>
    </row>
    <row r="39" spans="1:45" ht="17.25" customHeight="1" thickBot="1" x14ac:dyDescent="0.3">
      <c r="A39" s="264" t="s">
        <v>339</v>
      </c>
      <c r="B39" s="265"/>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5"/>
      <c r="AB39" s="265"/>
      <c r="AC39" s="265"/>
      <c r="AD39" s="265"/>
      <c r="AE39" s="265"/>
      <c r="AF39" s="265"/>
      <c r="AG39" s="265"/>
      <c r="AH39" s="265"/>
      <c r="AI39" s="265"/>
      <c r="AJ39" s="265"/>
      <c r="AK39" s="248" t="s">
        <v>535</v>
      </c>
      <c r="AL39" s="248"/>
      <c r="AM39" s="64"/>
      <c r="AN39" s="64"/>
      <c r="AO39" s="64"/>
      <c r="AP39" s="64"/>
      <c r="AQ39" s="64"/>
      <c r="AR39" s="64"/>
      <c r="AS39" s="69"/>
    </row>
    <row r="40" spans="1:45" ht="17.25" customHeight="1" thickBot="1" x14ac:dyDescent="0.3">
      <c r="A40" s="275" t="s">
        <v>338</v>
      </c>
      <c r="B40" s="276"/>
      <c r="C40" s="276"/>
      <c r="D40" s="276"/>
      <c r="E40" s="276"/>
      <c r="F40" s="276"/>
      <c r="G40" s="276"/>
      <c r="H40" s="276"/>
      <c r="I40" s="276"/>
      <c r="J40" s="276"/>
      <c r="K40" s="276"/>
      <c r="L40" s="276"/>
      <c r="M40" s="276"/>
      <c r="N40" s="276"/>
      <c r="O40" s="276"/>
      <c r="P40" s="276"/>
      <c r="Q40" s="276"/>
      <c r="R40" s="276"/>
      <c r="S40" s="276"/>
      <c r="T40" s="276"/>
      <c r="U40" s="276"/>
      <c r="V40" s="276"/>
      <c r="W40" s="276"/>
      <c r="X40" s="276"/>
      <c r="Y40" s="276"/>
      <c r="Z40" s="276"/>
      <c r="AA40" s="276"/>
      <c r="AB40" s="276"/>
      <c r="AC40" s="276"/>
      <c r="AD40" s="276"/>
      <c r="AE40" s="276"/>
      <c r="AF40" s="276"/>
      <c r="AG40" s="276"/>
      <c r="AH40" s="276"/>
      <c r="AI40" s="276"/>
      <c r="AJ40" s="276"/>
      <c r="AK40" s="248" t="s">
        <v>535</v>
      </c>
      <c r="AL40" s="248"/>
      <c r="AM40" s="64"/>
      <c r="AN40" s="64"/>
      <c r="AO40" s="64"/>
      <c r="AP40" s="64"/>
      <c r="AQ40" s="64"/>
      <c r="AR40" s="64"/>
      <c r="AS40" s="69"/>
    </row>
    <row r="41" spans="1:45" ht="17.25" customHeight="1" thickBot="1" x14ac:dyDescent="0.3">
      <c r="A41" s="252" t="s">
        <v>337</v>
      </c>
      <c r="B41" s="253"/>
      <c r="C41" s="253"/>
      <c r="D41" s="253"/>
      <c r="E41" s="253"/>
      <c r="F41" s="253"/>
      <c r="G41" s="253"/>
      <c r="H41" s="253"/>
      <c r="I41" s="253"/>
      <c r="J41" s="253"/>
      <c r="K41" s="253"/>
      <c r="L41" s="253"/>
      <c r="M41" s="253"/>
      <c r="N41" s="253"/>
      <c r="O41" s="253"/>
      <c r="P41" s="253"/>
      <c r="Q41" s="253"/>
      <c r="R41" s="253"/>
      <c r="S41" s="253"/>
      <c r="T41" s="253"/>
      <c r="U41" s="253"/>
      <c r="V41" s="253"/>
      <c r="W41" s="253"/>
      <c r="X41" s="253"/>
      <c r="Y41" s="253"/>
      <c r="Z41" s="253"/>
      <c r="AA41" s="253"/>
      <c r="AB41" s="253"/>
      <c r="AC41" s="253"/>
      <c r="AD41" s="253"/>
      <c r="AE41" s="253"/>
      <c r="AF41" s="253"/>
      <c r="AG41" s="253"/>
      <c r="AH41" s="253"/>
      <c r="AI41" s="253"/>
      <c r="AJ41" s="253"/>
      <c r="AK41" s="248" t="s">
        <v>535</v>
      </c>
      <c r="AL41" s="248"/>
      <c r="AM41" s="64"/>
      <c r="AN41" s="64"/>
      <c r="AO41" s="64"/>
      <c r="AP41" s="64"/>
      <c r="AQ41" s="64"/>
      <c r="AR41" s="64"/>
      <c r="AS41" s="69"/>
    </row>
    <row r="42" spans="1:45" ht="17.25" customHeight="1" thickBot="1" x14ac:dyDescent="0.3">
      <c r="A42" s="252" t="s">
        <v>336</v>
      </c>
      <c r="B42" s="253"/>
      <c r="C42" s="253"/>
      <c r="D42" s="253"/>
      <c r="E42" s="253"/>
      <c r="F42" s="253"/>
      <c r="G42" s="253"/>
      <c r="H42" s="253"/>
      <c r="I42" s="253"/>
      <c r="J42" s="253"/>
      <c r="K42" s="253"/>
      <c r="L42" s="253"/>
      <c r="M42" s="253"/>
      <c r="N42" s="253"/>
      <c r="O42" s="253"/>
      <c r="P42" s="253"/>
      <c r="Q42" s="253"/>
      <c r="R42" s="253"/>
      <c r="S42" s="253"/>
      <c r="T42" s="253"/>
      <c r="U42" s="253"/>
      <c r="V42" s="253"/>
      <c r="W42" s="253"/>
      <c r="X42" s="253"/>
      <c r="Y42" s="253"/>
      <c r="Z42" s="253"/>
      <c r="AA42" s="253"/>
      <c r="AB42" s="253"/>
      <c r="AC42" s="253"/>
      <c r="AD42" s="253"/>
      <c r="AE42" s="253"/>
      <c r="AF42" s="253"/>
      <c r="AG42" s="253"/>
      <c r="AH42" s="253"/>
      <c r="AI42" s="253"/>
      <c r="AJ42" s="253"/>
      <c r="AK42" s="248" t="s">
        <v>535</v>
      </c>
      <c r="AL42" s="248"/>
      <c r="AM42" s="64"/>
      <c r="AN42" s="64"/>
      <c r="AO42" s="64"/>
      <c r="AP42" s="64"/>
      <c r="AQ42" s="64"/>
      <c r="AR42" s="64"/>
      <c r="AS42" s="69"/>
    </row>
    <row r="43" spans="1:45" ht="17.25" customHeight="1" thickBot="1" x14ac:dyDescent="0.3">
      <c r="A43" s="252" t="s">
        <v>335</v>
      </c>
      <c r="B43" s="253"/>
      <c r="C43" s="253"/>
      <c r="D43" s="253"/>
      <c r="E43" s="253"/>
      <c r="F43" s="253"/>
      <c r="G43" s="253"/>
      <c r="H43" s="253"/>
      <c r="I43" s="253"/>
      <c r="J43" s="253"/>
      <c r="K43" s="253"/>
      <c r="L43" s="253"/>
      <c r="M43" s="253"/>
      <c r="N43" s="253"/>
      <c r="O43" s="253"/>
      <c r="P43" s="253"/>
      <c r="Q43" s="253"/>
      <c r="R43" s="253"/>
      <c r="S43" s="253"/>
      <c r="T43" s="253"/>
      <c r="U43" s="253"/>
      <c r="V43" s="253"/>
      <c r="W43" s="253"/>
      <c r="X43" s="253"/>
      <c r="Y43" s="253"/>
      <c r="Z43" s="253"/>
      <c r="AA43" s="253"/>
      <c r="AB43" s="253"/>
      <c r="AC43" s="253"/>
      <c r="AD43" s="253"/>
      <c r="AE43" s="253"/>
      <c r="AF43" s="253"/>
      <c r="AG43" s="253"/>
      <c r="AH43" s="253"/>
      <c r="AI43" s="253"/>
      <c r="AJ43" s="253"/>
      <c r="AK43" s="248" t="s">
        <v>535</v>
      </c>
      <c r="AL43" s="248"/>
      <c r="AM43" s="64"/>
      <c r="AN43" s="64"/>
      <c r="AO43" s="64"/>
      <c r="AP43" s="64"/>
      <c r="AQ43" s="64"/>
      <c r="AR43" s="64"/>
      <c r="AS43" s="69"/>
    </row>
    <row r="44" spans="1:45" ht="17.25" customHeight="1" thickBot="1" x14ac:dyDescent="0.3">
      <c r="A44" s="252" t="s">
        <v>334</v>
      </c>
      <c r="B44" s="253"/>
      <c r="C44" s="253"/>
      <c r="D44" s="253"/>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48" t="s">
        <v>535</v>
      </c>
      <c r="AL44" s="248"/>
      <c r="AM44" s="64"/>
      <c r="AN44" s="64"/>
      <c r="AO44" s="64"/>
      <c r="AP44" s="64"/>
      <c r="AQ44" s="64"/>
      <c r="AR44" s="64"/>
      <c r="AS44" s="69"/>
    </row>
    <row r="45" spans="1:45" ht="17.25" customHeight="1" thickBot="1" x14ac:dyDescent="0.3">
      <c r="A45" s="252" t="s">
        <v>333</v>
      </c>
      <c r="B45" s="253"/>
      <c r="C45" s="253"/>
      <c r="D45" s="253"/>
      <c r="E45" s="253"/>
      <c r="F45" s="253"/>
      <c r="G45" s="253"/>
      <c r="H45" s="253"/>
      <c r="I45" s="253"/>
      <c r="J45" s="253"/>
      <c r="K45" s="253"/>
      <c r="L45" s="253"/>
      <c r="M45" s="253"/>
      <c r="N45" s="253"/>
      <c r="O45" s="253"/>
      <c r="P45" s="253"/>
      <c r="Q45" s="253"/>
      <c r="R45" s="253"/>
      <c r="S45" s="253"/>
      <c r="T45" s="253"/>
      <c r="U45" s="253"/>
      <c r="V45" s="253"/>
      <c r="W45" s="253"/>
      <c r="X45" s="253"/>
      <c r="Y45" s="253"/>
      <c r="Z45" s="253"/>
      <c r="AA45" s="253"/>
      <c r="AB45" s="253"/>
      <c r="AC45" s="253"/>
      <c r="AD45" s="253"/>
      <c r="AE45" s="253"/>
      <c r="AF45" s="253"/>
      <c r="AG45" s="253"/>
      <c r="AH45" s="253"/>
      <c r="AI45" s="253"/>
      <c r="AJ45" s="253"/>
      <c r="AK45" s="248" t="s">
        <v>535</v>
      </c>
      <c r="AL45" s="248"/>
      <c r="AM45" s="64"/>
      <c r="AN45" s="64"/>
      <c r="AO45" s="64"/>
      <c r="AP45" s="64"/>
      <c r="AQ45" s="64"/>
      <c r="AR45" s="64"/>
      <c r="AS45" s="69"/>
    </row>
    <row r="46" spans="1:45" ht="17.25" customHeight="1" thickBot="1" x14ac:dyDescent="0.3">
      <c r="A46" s="270" t="s">
        <v>332</v>
      </c>
      <c r="B46" s="271"/>
      <c r="C46" s="271"/>
      <c r="D46" s="271"/>
      <c r="E46" s="271"/>
      <c r="F46" s="271"/>
      <c r="G46" s="271"/>
      <c r="H46" s="271"/>
      <c r="I46" s="271"/>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48" t="s">
        <v>535</v>
      </c>
      <c r="AL46" s="248"/>
      <c r="AM46" s="64"/>
      <c r="AN46" s="64"/>
      <c r="AO46" s="64"/>
      <c r="AP46" s="64"/>
      <c r="AQ46" s="64"/>
      <c r="AR46" s="64"/>
      <c r="AS46" s="69"/>
    </row>
    <row r="47" spans="1:45" ht="24" customHeight="1" thickBot="1" x14ac:dyDescent="0.3">
      <c r="A47" s="272" t="s">
        <v>331</v>
      </c>
      <c r="B47" s="273"/>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3"/>
      <c r="AJ47" s="274"/>
      <c r="AK47" s="248" t="s">
        <v>4</v>
      </c>
      <c r="AL47" s="248"/>
      <c r="AM47" s="248" t="s">
        <v>312</v>
      </c>
      <c r="AN47" s="248"/>
      <c r="AO47" s="74" t="s">
        <v>311</v>
      </c>
      <c r="AP47" s="74" t="s">
        <v>310</v>
      </c>
      <c r="AQ47" s="69"/>
    </row>
    <row r="48" spans="1:45" ht="12" customHeight="1" thickBot="1" x14ac:dyDescent="0.3">
      <c r="A48" s="252" t="s">
        <v>330</v>
      </c>
      <c r="B48" s="253"/>
      <c r="C48" s="253"/>
      <c r="D48" s="253"/>
      <c r="E48" s="253"/>
      <c r="F48" s="253"/>
      <c r="G48" s="253"/>
      <c r="H48" s="253"/>
      <c r="I48" s="253"/>
      <c r="J48" s="253"/>
      <c r="K48" s="253"/>
      <c r="L48" s="253"/>
      <c r="M48" s="253"/>
      <c r="N48" s="253"/>
      <c r="O48" s="253"/>
      <c r="P48" s="253"/>
      <c r="Q48" s="253"/>
      <c r="R48" s="253"/>
      <c r="S48" s="253"/>
      <c r="T48" s="253"/>
      <c r="U48" s="253"/>
      <c r="V48" s="253"/>
      <c r="W48" s="253"/>
      <c r="X48" s="253"/>
      <c r="Y48" s="253"/>
      <c r="Z48" s="253"/>
      <c r="AA48" s="253"/>
      <c r="AB48" s="253"/>
      <c r="AC48" s="253"/>
      <c r="AD48" s="253"/>
      <c r="AE48" s="253"/>
      <c r="AF48" s="253"/>
      <c r="AG48" s="253"/>
      <c r="AH48" s="253"/>
      <c r="AI48" s="253"/>
      <c r="AJ48" s="253"/>
      <c r="AK48" s="248" t="s">
        <v>535</v>
      </c>
      <c r="AL48" s="248"/>
      <c r="AM48" s="248" t="s">
        <v>535</v>
      </c>
      <c r="AN48" s="248"/>
      <c r="AO48" s="76" t="s">
        <v>535</v>
      </c>
      <c r="AP48" s="76" t="s">
        <v>535</v>
      </c>
      <c r="AQ48" s="69"/>
    </row>
    <row r="49" spans="1:43" ht="12" customHeight="1" thickBot="1" x14ac:dyDescent="0.3">
      <c r="A49" s="252" t="s">
        <v>329</v>
      </c>
      <c r="B49" s="253"/>
      <c r="C49" s="253"/>
      <c r="D49" s="253"/>
      <c r="E49" s="253"/>
      <c r="F49" s="253"/>
      <c r="G49" s="253"/>
      <c r="H49" s="253"/>
      <c r="I49" s="253"/>
      <c r="J49" s="253"/>
      <c r="K49" s="253"/>
      <c r="L49" s="253"/>
      <c r="M49" s="253"/>
      <c r="N49" s="253"/>
      <c r="O49" s="253"/>
      <c r="P49" s="253"/>
      <c r="Q49" s="253"/>
      <c r="R49" s="253"/>
      <c r="S49" s="253"/>
      <c r="T49" s="253"/>
      <c r="U49" s="253"/>
      <c r="V49" s="253"/>
      <c r="W49" s="253"/>
      <c r="X49" s="253"/>
      <c r="Y49" s="253"/>
      <c r="Z49" s="253"/>
      <c r="AA49" s="253"/>
      <c r="AB49" s="253"/>
      <c r="AC49" s="253"/>
      <c r="AD49" s="253"/>
      <c r="AE49" s="253"/>
      <c r="AF49" s="253"/>
      <c r="AG49" s="253"/>
      <c r="AH49" s="253"/>
      <c r="AI49" s="253"/>
      <c r="AJ49" s="253"/>
      <c r="AK49" s="248" t="s">
        <v>535</v>
      </c>
      <c r="AL49" s="248"/>
      <c r="AM49" s="248" t="s">
        <v>535</v>
      </c>
      <c r="AN49" s="248"/>
      <c r="AO49" s="76" t="s">
        <v>535</v>
      </c>
      <c r="AP49" s="76" t="s">
        <v>535</v>
      </c>
      <c r="AQ49" s="69"/>
    </row>
    <row r="50" spans="1:43" ht="12" customHeight="1" thickBot="1" x14ac:dyDescent="0.3">
      <c r="A50" s="264" t="s">
        <v>328</v>
      </c>
      <c r="B50" s="265"/>
      <c r="C50" s="265"/>
      <c r="D50" s="265"/>
      <c r="E50" s="265"/>
      <c r="F50" s="265"/>
      <c r="G50" s="265"/>
      <c r="H50" s="265"/>
      <c r="I50" s="265"/>
      <c r="J50" s="265"/>
      <c r="K50" s="265"/>
      <c r="L50" s="265"/>
      <c r="M50" s="265"/>
      <c r="N50" s="265"/>
      <c r="O50" s="265"/>
      <c r="P50" s="265"/>
      <c r="Q50" s="265"/>
      <c r="R50" s="265"/>
      <c r="S50" s="265"/>
      <c r="T50" s="265"/>
      <c r="U50" s="265"/>
      <c r="V50" s="265"/>
      <c r="W50" s="265"/>
      <c r="X50" s="265"/>
      <c r="Y50" s="265"/>
      <c r="Z50" s="265"/>
      <c r="AA50" s="265"/>
      <c r="AB50" s="265"/>
      <c r="AC50" s="265"/>
      <c r="AD50" s="265"/>
      <c r="AE50" s="265"/>
      <c r="AF50" s="265"/>
      <c r="AG50" s="265"/>
      <c r="AH50" s="265"/>
      <c r="AI50" s="265"/>
      <c r="AJ50" s="265"/>
      <c r="AK50" s="248" t="s">
        <v>535</v>
      </c>
      <c r="AL50" s="248"/>
      <c r="AM50" s="248" t="s">
        <v>535</v>
      </c>
      <c r="AN50" s="248"/>
      <c r="AO50" s="76" t="s">
        <v>535</v>
      </c>
      <c r="AP50" s="76" t="s">
        <v>535</v>
      </c>
      <c r="AQ50" s="69"/>
    </row>
    <row r="51" spans="1:43" ht="6.75" customHeight="1" thickBot="1" x14ac:dyDescent="0.3">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5"/>
      <c r="AL51" s="75"/>
      <c r="AM51" s="64"/>
      <c r="AN51" s="64"/>
      <c r="AO51" s="64"/>
      <c r="AP51" s="64"/>
      <c r="AQ51" s="69"/>
    </row>
    <row r="52" spans="1:43" ht="24" customHeight="1" thickBot="1" x14ac:dyDescent="0.3">
      <c r="A52" s="262" t="s">
        <v>327</v>
      </c>
      <c r="B52" s="263"/>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3"/>
      <c r="AH52" s="263"/>
      <c r="AI52" s="263"/>
      <c r="AJ52" s="263"/>
      <c r="AK52" s="248" t="s">
        <v>4</v>
      </c>
      <c r="AL52" s="248"/>
      <c r="AM52" s="248" t="s">
        <v>312</v>
      </c>
      <c r="AN52" s="248"/>
      <c r="AO52" s="74" t="s">
        <v>311</v>
      </c>
      <c r="AP52" s="74" t="s">
        <v>310</v>
      </c>
      <c r="AQ52" s="69"/>
    </row>
    <row r="53" spans="1:43" ht="11.25" customHeight="1" thickBot="1" x14ac:dyDescent="0.3">
      <c r="A53" s="268" t="s">
        <v>326</v>
      </c>
      <c r="B53" s="269"/>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48" t="s">
        <v>535</v>
      </c>
      <c r="AL53" s="248"/>
      <c r="AM53" s="248" t="s">
        <v>535</v>
      </c>
      <c r="AN53" s="248"/>
      <c r="AO53" s="76" t="s">
        <v>535</v>
      </c>
      <c r="AP53" s="76" t="s">
        <v>535</v>
      </c>
      <c r="AQ53" s="69"/>
    </row>
    <row r="54" spans="1:43" ht="12" customHeight="1" thickBot="1" x14ac:dyDescent="0.3">
      <c r="A54" s="252" t="s">
        <v>325</v>
      </c>
      <c r="B54" s="253"/>
      <c r="C54" s="253"/>
      <c r="D54" s="253"/>
      <c r="E54" s="253"/>
      <c r="F54" s="253"/>
      <c r="G54" s="253"/>
      <c r="H54" s="253"/>
      <c r="I54" s="253"/>
      <c r="J54" s="253"/>
      <c r="K54" s="253"/>
      <c r="L54" s="253"/>
      <c r="M54" s="253"/>
      <c r="N54" s="253"/>
      <c r="O54" s="253"/>
      <c r="P54" s="253"/>
      <c r="Q54" s="253"/>
      <c r="R54" s="253"/>
      <c r="S54" s="253"/>
      <c r="T54" s="253"/>
      <c r="U54" s="253"/>
      <c r="V54" s="253"/>
      <c r="W54" s="253"/>
      <c r="X54" s="253"/>
      <c r="Y54" s="253"/>
      <c r="Z54" s="253"/>
      <c r="AA54" s="253"/>
      <c r="AB54" s="253"/>
      <c r="AC54" s="253"/>
      <c r="AD54" s="253"/>
      <c r="AE54" s="253"/>
      <c r="AF54" s="253"/>
      <c r="AG54" s="253"/>
      <c r="AH54" s="253"/>
      <c r="AI54" s="253"/>
      <c r="AJ54" s="253"/>
      <c r="AK54" s="248" t="s">
        <v>535</v>
      </c>
      <c r="AL54" s="248"/>
      <c r="AM54" s="248" t="s">
        <v>535</v>
      </c>
      <c r="AN54" s="248"/>
      <c r="AO54" s="76" t="s">
        <v>535</v>
      </c>
      <c r="AP54" s="76" t="s">
        <v>535</v>
      </c>
      <c r="AQ54" s="69"/>
    </row>
    <row r="55" spans="1:43" ht="12" customHeight="1" thickBot="1" x14ac:dyDescent="0.3">
      <c r="A55" s="252" t="s">
        <v>324</v>
      </c>
      <c r="B55" s="253"/>
      <c r="C55" s="253"/>
      <c r="D55" s="253"/>
      <c r="E55" s="253"/>
      <c r="F55" s="253"/>
      <c r="G55" s="253"/>
      <c r="H55" s="253"/>
      <c r="I55" s="253"/>
      <c r="J55" s="253"/>
      <c r="K55" s="253"/>
      <c r="L55" s="253"/>
      <c r="M55" s="253"/>
      <c r="N55" s="253"/>
      <c r="O55" s="253"/>
      <c r="P55" s="253"/>
      <c r="Q55" s="253"/>
      <c r="R55" s="253"/>
      <c r="S55" s="253"/>
      <c r="T55" s="253"/>
      <c r="U55" s="253"/>
      <c r="V55" s="253"/>
      <c r="W55" s="253"/>
      <c r="X55" s="253"/>
      <c r="Y55" s="253"/>
      <c r="Z55" s="253"/>
      <c r="AA55" s="253"/>
      <c r="AB55" s="253"/>
      <c r="AC55" s="253"/>
      <c r="AD55" s="253"/>
      <c r="AE55" s="253"/>
      <c r="AF55" s="253"/>
      <c r="AG55" s="253"/>
      <c r="AH55" s="253"/>
      <c r="AI55" s="253"/>
      <c r="AJ55" s="253"/>
      <c r="AK55" s="248" t="s">
        <v>535</v>
      </c>
      <c r="AL55" s="248"/>
      <c r="AM55" s="248" t="s">
        <v>535</v>
      </c>
      <c r="AN55" s="248"/>
      <c r="AO55" s="76" t="s">
        <v>535</v>
      </c>
      <c r="AP55" s="76" t="s">
        <v>535</v>
      </c>
      <c r="AQ55" s="69"/>
    </row>
    <row r="56" spans="1:43" ht="12" customHeight="1" thickBot="1" x14ac:dyDescent="0.3">
      <c r="A56" s="264" t="s">
        <v>323</v>
      </c>
      <c r="B56" s="265"/>
      <c r="C56" s="265"/>
      <c r="D56" s="265"/>
      <c r="E56" s="265"/>
      <c r="F56" s="265"/>
      <c r="G56" s="265"/>
      <c r="H56" s="265"/>
      <c r="I56" s="265"/>
      <c r="J56" s="265"/>
      <c r="K56" s="265"/>
      <c r="L56" s="265"/>
      <c r="M56" s="265"/>
      <c r="N56" s="265"/>
      <c r="O56" s="265"/>
      <c r="P56" s="265"/>
      <c r="Q56" s="265"/>
      <c r="R56" s="265"/>
      <c r="S56" s="265"/>
      <c r="T56" s="265"/>
      <c r="U56" s="265"/>
      <c r="V56" s="265"/>
      <c r="W56" s="265"/>
      <c r="X56" s="265"/>
      <c r="Y56" s="265"/>
      <c r="Z56" s="265"/>
      <c r="AA56" s="265"/>
      <c r="AB56" s="265"/>
      <c r="AC56" s="265"/>
      <c r="AD56" s="265"/>
      <c r="AE56" s="265"/>
      <c r="AF56" s="265"/>
      <c r="AG56" s="265"/>
      <c r="AH56" s="265"/>
      <c r="AI56" s="265"/>
      <c r="AJ56" s="265"/>
      <c r="AK56" s="248" t="s">
        <v>535</v>
      </c>
      <c r="AL56" s="248"/>
      <c r="AM56" s="248" t="s">
        <v>535</v>
      </c>
      <c r="AN56" s="248"/>
      <c r="AO56" s="76" t="s">
        <v>535</v>
      </c>
      <c r="AP56" s="76" t="s">
        <v>535</v>
      </c>
      <c r="AQ56" s="69"/>
    </row>
    <row r="57" spans="1:43" ht="6" customHeight="1" thickBot="1" x14ac:dyDescent="0.3">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c r="AC57" s="75"/>
      <c r="AD57" s="75"/>
      <c r="AE57" s="75"/>
      <c r="AF57" s="75"/>
      <c r="AG57" s="75"/>
      <c r="AH57" s="75"/>
      <c r="AI57" s="75"/>
      <c r="AJ57" s="75"/>
      <c r="AK57" s="75"/>
      <c r="AL57" s="75"/>
      <c r="AM57" s="64"/>
      <c r="AN57" s="64"/>
      <c r="AO57" s="64"/>
      <c r="AP57" s="64"/>
      <c r="AQ57" s="63"/>
    </row>
    <row r="58" spans="1:43" ht="24" customHeight="1" thickBot="1" x14ac:dyDescent="0.3">
      <c r="A58" s="262" t="s">
        <v>322</v>
      </c>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c r="AH58" s="263"/>
      <c r="AI58" s="263"/>
      <c r="AJ58" s="263"/>
      <c r="AK58" s="248" t="s">
        <v>4</v>
      </c>
      <c r="AL58" s="248"/>
      <c r="AM58" s="248" t="s">
        <v>312</v>
      </c>
      <c r="AN58" s="248"/>
      <c r="AO58" s="74" t="s">
        <v>311</v>
      </c>
      <c r="AP58" s="74" t="s">
        <v>310</v>
      </c>
      <c r="AQ58" s="69"/>
    </row>
    <row r="59" spans="1:43" ht="12.75" customHeight="1" thickBot="1" x14ac:dyDescent="0.3">
      <c r="A59" s="266" t="s">
        <v>321</v>
      </c>
      <c r="B59" s="267"/>
      <c r="C59" s="267"/>
      <c r="D59" s="267"/>
      <c r="E59" s="267"/>
      <c r="F59" s="267"/>
      <c r="G59" s="267"/>
      <c r="H59" s="267"/>
      <c r="I59" s="267"/>
      <c r="J59" s="267"/>
      <c r="K59" s="267"/>
      <c r="L59" s="267"/>
      <c r="M59" s="267"/>
      <c r="N59" s="267"/>
      <c r="O59" s="267"/>
      <c r="P59" s="267"/>
      <c r="Q59" s="267"/>
      <c r="R59" s="267"/>
      <c r="S59" s="267"/>
      <c r="T59" s="267"/>
      <c r="U59" s="267"/>
      <c r="V59" s="267"/>
      <c r="W59" s="267"/>
      <c r="X59" s="267"/>
      <c r="Y59" s="267"/>
      <c r="Z59" s="267"/>
      <c r="AA59" s="267"/>
      <c r="AB59" s="267"/>
      <c r="AC59" s="267"/>
      <c r="AD59" s="267"/>
      <c r="AE59" s="267"/>
      <c r="AF59" s="267"/>
      <c r="AG59" s="267"/>
      <c r="AH59" s="267"/>
      <c r="AI59" s="267"/>
      <c r="AJ59" s="267"/>
      <c r="AK59" s="248" t="s">
        <v>535</v>
      </c>
      <c r="AL59" s="248"/>
      <c r="AM59" s="248" t="s">
        <v>535</v>
      </c>
      <c r="AN59" s="248"/>
      <c r="AO59" s="76" t="s">
        <v>535</v>
      </c>
      <c r="AP59" s="76" t="s">
        <v>535</v>
      </c>
      <c r="AQ59" s="73"/>
    </row>
    <row r="60" spans="1:43" ht="12" customHeight="1" thickBot="1" x14ac:dyDescent="0.3">
      <c r="A60" s="252" t="s">
        <v>320</v>
      </c>
      <c r="B60" s="253"/>
      <c r="C60" s="253"/>
      <c r="D60" s="253"/>
      <c r="E60" s="253"/>
      <c r="F60" s="253"/>
      <c r="G60" s="253"/>
      <c r="H60" s="253"/>
      <c r="I60" s="253"/>
      <c r="J60" s="253"/>
      <c r="K60" s="253"/>
      <c r="L60" s="253"/>
      <c r="M60" s="253"/>
      <c r="N60" s="253"/>
      <c r="O60" s="253"/>
      <c r="P60" s="253"/>
      <c r="Q60" s="253"/>
      <c r="R60" s="253"/>
      <c r="S60" s="253"/>
      <c r="T60" s="253"/>
      <c r="U60" s="253"/>
      <c r="V60" s="253"/>
      <c r="W60" s="253"/>
      <c r="X60" s="253"/>
      <c r="Y60" s="253"/>
      <c r="Z60" s="253"/>
      <c r="AA60" s="253"/>
      <c r="AB60" s="253"/>
      <c r="AC60" s="253"/>
      <c r="AD60" s="253"/>
      <c r="AE60" s="253"/>
      <c r="AF60" s="253"/>
      <c r="AG60" s="253"/>
      <c r="AH60" s="253"/>
      <c r="AI60" s="253"/>
      <c r="AJ60" s="253"/>
      <c r="AK60" s="248" t="s">
        <v>535</v>
      </c>
      <c r="AL60" s="248"/>
      <c r="AM60" s="248" t="s">
        <v>535</v>
      </c>
      <c r="AN60" s="248"/>
      <c r="AO60" s="76" t="s">
        <v>535</v>
      </c>
      <c r="AP60" s="76" t="s">
        <v>535</v>
      </c>
      <c r="AQ60" s="69"/>
    </row>
    <row r="61" spans="1:43" ht="12" customHeight="1" thickBot="1" x14ac:dyDescent="0.3">
      <c r="A61" s="252" t="s">
        <v>319</v>
      </c>
      <c r="B61" s="253"/>
      <c r="C61" s="253"/>
      <c r="D61" s="253"/>
      <c r="E61" s="253"/>
      <c r="F61" s="253"/>
      <c r="G61" s="253"/>
      <c r="H61" s="253"/>
      <c r="I61" s="253"/>
      <c r="J61" s="253"/>
      <c r="K61" s="253"/>
      <c r="L61" s="253"/>
      <c r="M61" s="253"/>
      <c r="N61" s="253"/>
      <c r="O61" s="253"/>
      <c r="P61" s="253"/>
      <c r="Q61" s="253"/>
      <c r="R61" s="253"/>
      <c r="S61" s="253"/>
      <c r="T61" s="253"/>
      <c r="U61" s="253"/>
      <c r="V61" s="253"/>
      <c r="W61" s="253"/>
      <c r="X61" s="253"/>
      <c r="Y61" s="253"/>
      <c r="Z61" s="253"/>
      <c r="AA61" s="253"/>
      <c r="AB61" s="253"/>
      <c r="AC61" s="253"/>
      <c r="AD61" s="253"/>
      <c r="AE61" s="253"/>
      <c r="AF61" s="253"/>
      <c r="AG61" s="253"/>
      <c r="AH61" s="253"/>
      <c r="AI61" s="253"/>
      <c r="AJ61" s="253"/>
      <c r="AK61" s="248" t="s">
        <v>535</v>
      </c>
      <c r="AL61" s="248"/>
      <c r="AM61" s="248" t="s">
        <v>535</v>
      </c>
      <c r="AN61" s="248"/>
      <c r="AO61" s="76" t="s">
        <v>535</v>
      </c>
      <c r="AP61" s="76" t="s">
        <v>535</v>
      </c>
      <c r="AQ61" s="69"/>
    </row>
    <row r="62" spans="1:43" ht="12" customHeight="1" thickBot="1" x14ac:dyDescent="0.3">
      <c r="A62" s="252" t="s">
        <v>318</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c r="AF62" s="253"/>
      <c r="AG62" s="253"/>
      <c r="AH62" s="253"/>
      <c r="AI62" s="253"/>
      <c r="AJ62" s="253"/>
      <c r="AK62" s="248" t="s">
        <v>535</v>
      </c>
      <c r="AL62" s="248"/>
      <c r="AM62" s="248" t="s">
        <v>535</v>
      </c>
      <c r="AN62" s="248"/>
      <c r="AO62" s="76" t="s">
        <v>535</v>
      </c>
      <c r="AP62" s="76" t="s">
        <v>535</v>
      </c>
      <c r="AQ62" s="69"/>
    </row>
    <row r="63" spans="1:43" ht="9.75" customHeight="1" thickBot="1" x14ac:dyDescent="0.3">
      <c r="A63" s="252"/>
      <c r="B63" s="253"/>
      <c r="C63" s="253"/>
      <c r="D63" s="253"/>
      <c r="E63" s="253"/>
      <c r="F63" s="253"/>
      <c r="G63" s="253"/>
      <c r="H63" s="253"/>
      <c r="I63" s="253"/>
      <c r="J63" s="253"/>
      <c r="K63" s="253"/>
      <c r="L63" s="253"/>
      <c r="M63" s="253"/>
      <c r="N63" s="253"/>
      <c r="O63" s="253"/>
      <c r="P63" s="253"/>
      <c r="Q63" s="253"/>
      <c r="R63" s="253"/>
      <c r="S63" s="253"/>
      <c r="T63" s="253"/>
      <c r="U63" s="253"/>
      <c r="V63" s="253"/>
      <c r="W63" s="253"/>
      <c r="X63" s="253"/>
      <c r="Y63" s="253"/>
      <c r="Z63" s="253"/>
      <c r="AA63" s="253"/>
      <c r="AB63" s="253"/>
      <c r="AC63" s="253"/>
      <c r="AD63" s="253"/>
      <c r="AE63" s="253"/>
      <c r="AF63" s="253"/>
      <c r="AG63" s="253"/>
      <c r="AH63" s="253"/>
      <c r="AI63" s="253"/>
      <c r="AJ63" s="253"/>
      <c r="AK63" s="248" t="s">
        <v>535</v>
      </c>
      <c r="AL63" s="248"/>
      <c r="AM63" s="248" t="s">
        <v>535</v>
      </c>
      <c r="AN63" s="248"/>
      <c r="AO63" s="76" t="s">
        <v>535</v>
      </c>
      <c r="AP63" s="76" t="s">
        <v>535</v>
      </c>
      <c r="AQ63" s="69"/>
    </row>
    <row r="64" spans="1:43" ht="9.75" customHeight="1" thickBot="1" x14ac:dyDescent="0.3">
      <c r="A64" s="252"/>
      <c r="B64" s="253"/>
      <c r="C64" s="253"/>
      <c r="D64" s="253"/>
      <c r="E64" s="253"/>
      <c r="F64" s="253"/>
      <c r="G64" s="253"/>
      <c r="H64" s="253"/>
      <c r="I64" s="253"/>
      <c r="J64" s="253"/>
      <c r="K64" s="253"/>
      <c r="L64" s="253"/>
      <c r="M64" s="253"/>
      <c r="N64" s="253"/>
      <c r="O64" s="253"/>
      <c r="P64" s="253"/>
      <c r="Q64" s="253"/>
      <c r="R64" s="253"/>
      <c r="S64" s="253"/>
      <c r="T64" s="253"/>
      <c r="U64" s="253"/>
      <c r="V64" s="253"/>
      <c r="W64" s="253"/>
      <c r="X64" s="253"/>
      <c r="Y64" s="253"/>
      <c r="Z64" s="253"/>
      <c r="AA64" s="253"/>
      <c r="AB64" s="253"/>
      <c r="AC64" s="253"/>
      <c r="AD64" s="253"/>
      <c r="AE64" s="253"/>
      <c r="AF64" s="253"/>
      <c r="AG64" s="253"/>
      <c r="AH64" s="253"/>
      <c r="AI64" s="253"/>
      <c r="AJ64" s="253"/>
      <c r="AK64" s="248" t="s">
        <v>535</v>
      </c>
      <c r="AL64" s="248"/>
      <c r="AM64" s="248" t="s">
        <v>535</v>
      </c>
      <c r="AN64" s="248"/>
      <c r="AO64" s="76" t="s">
        <v>535</v>
      </c>
      <c r="AP64" s="76" t="s">
        <v>535</v>
      </c>
      <c r="AQ64" s="69"/>
    </row>
    <row r="65" spans="1:43" ht="12" customHeight="1" thickBot="1" x14ac:dyDescent="0.3">
      <c r="A65" s="252" t="s">
        <v>317</v>
      </c>
      <c r="B65" s="253"/>
      <c r="C65" s="253"/>
      <c r="D65" s="253"/>
      <c r="E65" s="253"/>
      <c r="F65" s="253"/>
      <c r="G65" s="253"/>
      <c r="H65" s="253"/>
      <c r="I65" s="253"/>
      <c r="J65" s="253"/>
      <c r="K65" s="253"/>
      <c r="L65" s="253"/>
      <c r="M65" s="253"/>
      <c r="N65" s="253"/>
      <c r="O65" s="253"/>
      <c r="P65" s="253"/>
      <c r="Q65" s="253"/>
      <c r="R65" s="253"/>
      <c r="S65" s="253"/>
      <c r="T65" s="253"/>
      <c r="U65" s="253"/>
      <c r="V65" s="253"/>
      <c r="W65" s="253"/>
      <c r="X65" s="253"/>
      <c r="Y65" s="253"/>
      <c r="Z65" s="253"/>
      <c r="AA65" s="253"/>
      <c r="AB65" s="253"/>
      <c r="AC65" s="253"/>
      <c r="AD65" s="253"/>
      <c r="AE65" s="253"/>
      <c r="AF65" s="253"/>
      <c r="AG65" s="253"/>
      <c r="AH65" s="253"/>
      <c r="AI65" s="253"/>
      <c r="AJ65" s="253"/>
      <c r="AK65" s="248" t="s">
        <v>535</v>
      </c>
      <c r="AL65" s="248"/>
      <c r="AM65" s="248" t="s">
        <v>535</v>
      </c>
      <c r="AN65" s="248"/>
      <c r="AO65" s="76" t="s">
        <v>535</v>
      </c>
      <c r="AP65" s="76" t="s">
        <v>535</v>
      </c>
      <c r="AQ65" s="69"/>
    </row>
    <row r="66" spans="1:43" ht="27.75" customHeight="1" thickBot="1" x14ac:dyDescent="0.3">
      <c r="A66" s="254" t="s">
        <v>316</v>
      </c>
      <c r="B66" s="255"/>
      <c r="C66" s="255"/>
      <c r="D66" s="255"/>
      <c r="E66" s="255"/>
      <c r="F66" s="255"/>
      <c r="G66" s="255"/>
      <c r="H66" s="255"/>
      <c r="I66" s="255"/>
      <c r="J66" s="255"/>
      <c r="K66" s="255"/>
      <c r="L66" s="255"/>
      <c r="M66" s="255"/>
      <c r="N66" s="255"/>
      <c r="O66" s="255"/>
      <c r="P66" s="255"/>
      <c r="Q66" s="255"/>
      <c r="R66" s="255"/>
      <c r="S66" s="255"/>
      <c r="T66" s="255"/>
      <c r="U66" s="255"/>
      <c r="V66" s="255"/>
      <c r="W66" s="255"/>
      <c r="X66" s="255"/>
      <c r="Y66" s="255"/>
      <c r="Z66" s="255"/>
      <c r="AA66" s="255"/>
      <c r="AB66" s="255"/>
      <c r="AC66" s="255"/>
      <c r="AD66" s="255"/>
      <c r="AE66" s="255"/>
      <c r="AF66" s="255"/>
      <c r="AG66" s="255"/>
      <c r="AH66" s="255"/>
      <c r="AI66" s="255"/>
      <c r="AJ66" s="256"/>
      <c r="AK66" s="248" t="s">
        <v>535</v>
      </c>
      <c r="AL66" s="248"/>
      <c r="AM66" s="248" t="s">
        <v>535</v>
      </c>
      <c r="AN66" s="248"/>
      <c r="AO66" s="76" t="s">
        <v>535</v>
      </c>
      <c r="AP66" s="76" t="s">
        <v>535</v>
      </c>
      <c r="AQ66" s="73"/>
    </row>
    <row r="67" spans="1:43" ht="11.25" customHeight="1" thickBot="1" x14ac:dyDescent="0.3">
      <c r="A67" s="252" t="s">
        <v>308</v>
      </c>
      <c r="B67" s="253"/>
      <c r="C67" s="253"/>
      <c r="D67" s="253"/>
      <c r="E67" s="253"/>
      <c r="F67" s="253"/>
      <c r="G67" s="253"/>
      <c r="H67" s="253"/>
      <c r="I67" s="253"/>
      <c r="J67" s="253"/>
      <c r="K67" s="253"/>
      <c r="L67" s="253"/>
      <c r="M67" s="253"/>
      <c r="N67" s="253"/>
      <c r="O67" s="253"/>
      <c r="P67" s="253"/>
      <c r="Q67" s="253"/>
      <c r="R67" s="253"/>
      <c r="S67" s="253"/>
      <c r="T67" s="253"/>
      <c r="U67" s="253"/>
      <c r="V67" s="253"/>
      <c r="W67" s="253"/>
      <c r="X67" s="253"/>
      <c r="Y67" s="253"/>
      <c r="Z67" s="253"/>
      <c r="AA67" s="253"/>
      <c r="AB67" s="253"/>
      <c r="AC67" s="253"/>
      <c r="AD67" s="253"/>
      <c r="AE67" s="253"/>
      <c r="AF67" s="253"/>
      <c r="AG67" s="253"/>
      <c r="AH67" s="253"/>
      <c r="AI67" s="253"/>
      <c r="AJ67" s="253"/>
      <c r="AK67" s="248" t="s">
        <v>535</v>
      </c>
      <c r="AL67" s="248"/>
      <c r="AM67" s="248" t="s">
        <v>535</v>
      </c>
      <c r="AN67" s="248"/>
      <c r="AO67" s="76" t="s">
        <v>535</v>
      </c>
      <c r="AP67" s="76" t="s">
        <v>535</v>
      </c>
      <c r="AQ67" s="69"/>
    </row>
    <row r="68" spans="1:43" ht="25.5" customHeight="1" thickBot="1" x14ac:dyDescent="0.3">
      <c r="A68" s="254" t="s">
        <v>309</v>
      </c>
      <c r="B68" s="255"/>
      <c r="C68" s="255"/>
      <c r="D68" s="255"/>
      <c r="E68" s="255"/>
      <c r="F68" s="255"/>
      <c r="G68" s="255"/>
      <c r="H68" s="255"/>
      <c r="I68" s="255"/>
      <c r="J68" s="255"/>
      <c r="K68" s="255"/>
      <c r="L68" s="255"/>
      <c r="M68" s="255"/>
      <c r="N68" s="255"/>
      <c r="O68" s="255"/>
      <c r="P68" s="255"/>
      <c r="Q68" s="255"/>
      <c r="R68" s="255"/>
      <c r="S68" s="255"/>
      <c r="T68" s="255"/>
      <c r="U68" s="255"/>
      <c r="V68" s="255"/>
      <c r="W68" s="255"/>
      <c r="X68" s="255"/>
      <c r="Y68" s="255"/>
      <c r="Z68" s="255"/>
      <c r="AA68" s="255"/>
      <c r="AB68" s="255"/>
      <c r="AC68" s="255"/>
      <c r="AD68" s="255"/>
      <c r="AE68" s="255"/>
      <c r="AF68" s="255"/>
      <c r="AG68" s="255"/>
      <c r="AH68" s="255"/>
      <c r="AI68" s="255"/>
      <c r="AJ68" s="256"/>
      <c r="AK68" s="248" t="s">
        <v>535</v>
      </c>
      <c r="AL68" s="248"/>
      <c r="AM68" s="248" t="s">
        <v>535</v>
      </c>
      <c r="AN68" s="248"/>
      <c r="AO68" s="76" t="s">
        <v>535</v>
      </c>
      <c r="AP68" s="76" t="s">
        <v>535</v>
      </c>
      <c r="AQ68" s="73"/>
    </row>
    <row r="69" spans="1:43" ht="12" customHeight="1" thickBot="1" x14ac:dyDescent="0.3">
      <c r="A69" s="252" t="s">
        <v>307</v>
      </c>
      <c r="B69" s="253"/>
      <c r="C69" s="253"/>
      <c r="D69" s="253"/>
      <c r="E69" s="253"/>
      <c r="F69" s="253"/>
      <c r="G69" s="253"/>
      <c r="H69" s="253"/>
      <c r="I69" s="253"/>
      <c r="J69" s="253"/>
      <c r="K69" s="253"/>
      <c r="L69" s="253"/>
      <c r="M69" s="253"/>
      <c r="N69" s="253"/>
      <c r="O69" s="253"/>
      <c r="P69" s="253"/>
      <c r="Q69" s="253"/>
      <c r="R69" s="253"/>
      <c r="S69" s="253"/>
      <c r="T69" s="253"/>
      <c r="U69" s="253"/>
      <c r="V69" s="253"/>
      <c r="W69" s="253"/>
      <c r="X69" s="253"/>
      <c r="Y69" s="253"/>
      <c r="Z69" s="253"/>
      <c r="AA69" s="253"/>
      <c r="AB69" s="253"/>
      <c r="AC69" s="253"/>
      <c r="AD69" s="253"/>
      <c r="AE69" s="253"/>
      <c r="AF69" s="253"/>
      <c r="AG69" s="253"/>
      <c r="AH69" s="253"/>
      <c r="AI69" s="253"/>
      <c r="AJ69" s="253"/>
      <c r="AK69" s="248" t="s">
        <v>535</v>
      </c>
      <c r="AL69" s="248"/>
      <c r="AM69" s="248" t="s">
        <v>535</v>
      </c>
      <c r="AN69" s="248"/>
      <c r="AO69" s="76" t="s">
        <v>535</v>
      </c>
      <c r="AP69" s="76" t="s">
        <v>535</v>
      </c>
      <c r="AQ69" s="69"/>
    </row>
    <row r="70" spans="1:43" ht="12.75" customHeight="1" thickBot="1" x14ac:dyDescent="0.3">
      <c r="A70" s="257" t="s">
        <v>315</v>
      </c>
      <c r="B70" s="258"/>
      <c r="C70" s="258"/>
      <c r="D70" s="258"/>
      <c r="E70" s="258"/>
      <c r="F70" s="258"/>
      <c r="G70" s="258"/>
      <c r="H70" s="258"/>
      <c r="I70" s="258"/>
      <c r="J70" s="258"/>
      <c r="K70" s="258"/>
      <c r="L70" s="258"/>
      <c r="M70" s="258"/>
      <c r="N70" s="258"/>
      <c r="O70" s="258"/>
      <c r="P70" s="258"/>
      <c r="Q70" s="258"/>
      <c r="R70" s="258"/>
      <c r="S70" s="258"/>
      <c r="T70" s="258"/>
      <c r="U70" s="258"/>
      <c r="V70" s="258"/>
      <c r="W70" s="258"/>
      <c r="X70" s="258"/>
      <c r="Y70" s="258"/>
      <c r="Z70" s="258"/>
      <c r="AA70" s="258"/>
      <c r="AB70" s="258"/>
      <c r="AC70" s="258"/>
      <c r="AD70" s="258"/>
      <c r="AE70" s="258"/>
      <c r="AF70" s="258"/>
      <c r="AG70" s="258"/>
      <c r="AH70" s="258"/>
      <c r="AI70" s="258"/>
      <c r="AJ70" s="258"/>
      <c r="AK70" s="248" t="s">
        <v>535</v>
      </c>
      <c r="AL70" s="248"/>
      <c r="AM70" s="248" t="s">
        <v>535</v>
      </c>
      <c r="AN70" s="248"/>
      <c r="AO70" s="76" t="s">
        <v>535</v>
      </c>
      <c r="AP70" s="76" t="s">
        <v>535</v>
      </c>
      <c r="AQ70" s="73"/>
    </row>
    <row r="71" spans="1:43" ht="12" customHeight="1" thickBot="1" x14ac:dyDescent="0.3">
      <c r="A71" s="252" t="s">
        <v>306</v>
      </c>
      <c r="B71" s="253"/>
      <c r="C71" s="253"/>
      <c r="D71" s="253"/>
      <c r="E71" s="253"/>
      <c r="F71" s="253"/>
      <c r="G71" s="253"/>
      <c r="H71" s="253"/>
      <c r="I71" s="253"/>
      <c r="J71" s="253"/>
      <c r="K71" s="253"/>
      <c r="L71" s="253"/>
      <c r="M71" s="253"/>
      <c r="N71" s="253"/>
      <c r="O71" s="253"/>
      <c r="P71" s="253"/>
      <c r="Q71" s="253"/>
      <c r="R71" s="253"/>
      <c r="S71" s="253"/>
      <c r="T71" s="253"/>
      <c r="U71" s="253"/>
      <c r="V71" s="253"/>
      <c r="W71" s="253"/>
      <c r="X71" s="253"/>
      <c r="Y71" s="253"/>
      <c r="Z71" s="253"/>
      <c r="AA71" s="253"/>
      <c r="AB71" s="253"/>
      <c r="AC71" s="253"/>
      <c r="AD71" s="253"/>
      <c r="AE71" s="253"/>
      <c r="AF71" s="253"/>
      <c r="AG71" s="253"/>
      <c r="AH71" s="253"/>
      <c r="AI71" s="253"/>
      <c r="AJ71" s="253"/>
      <c r="AK71" s="248" t="s">
        <v>535</v>
      </c>
      <c r="AL71" s="248"/>
      <c r="AM71" s="248" t="s">
        <v>535</v>
      </c>
      <c r="AN71" s="248"/>
      <c r="AO71" s="76" t="s">
        <v>535</v>
      </c>
      <c r="AP71" s="76" t="s">
        <v>535</v>
      </c>
      <c r="AQ71" s="69"/>
    </row>
    <row r="72" spans="1:43" ht="12.75" customHeight="1" thickBot="1" x14ac:dyDescent="0.3">
      <c r="A72" s="259" t="s">
        <v>314</v>
      </c>
      <c r="B72" s="260"/>
      <c r="C72" s="260"/>
      <c r="D72" s="260"/>
      <c r="E72" s="260"/>
      <c r="F72" s="260"/>
      <c r="G72" s="260"/>
      <c r="H72" s="260"/>
      <c r="I72" s="260"/>
      <c r="J72" s="260"/>
      <c r="K72" s="260"/>
      <c r="L72" s="260"/>
      <c r="M72" s="260"/>
      <c r="N72" s="260"/>
      <c r="O72" s="260"/>
      <c r="P72" s="260"/>
      <c r="Q72" s="260"/>
      <c r="R72" s="260"/>
      <c r="S72" s="260"/>
      <c r="T72" s="260"/>
      <c r="U72" s="260"/>
      <c r="V72" s="260"/>
      <c r="W72" s="260"/>
      <c r="X72" s="260"/>
      <c r="Y72" s="260"/>
      <c r="Z72" s="260"/>
      <c r="AA72" s="260"/>
      <c r="AB72" s="260"/>
      <c r="AC72" s="260"/>
      <c r="AD72" s="260"/>
      <c r="AE72" s="260"/>
      <c r="AF72" s="260"/>
      <c r="AG72" s="260"/>
      <c r="AH72" s="260"/>
      <c r="AI72" s="260"/>
      <c r="AJ72" s="261"/>
      <c r="AK72" s="248" t="s">
        <v>535</v>
      </c>
      <c r="AL72" s="248"/>
      <c r="AM72" s="248" t="s">
        <v>535</v>
      </c>
      <c r="AN72" s="248"/>
      <c r="AO72" s="76" t="s">
        <v>535</v>
      </c>
      <c r="AP72" s="76" t="s">
        <v>535</v>
      </c>
      <c r="AQ72" s="73"/>
    </row>
    <row r="73" spans="1:43" ht="7.5" customHeight="1" thickBot="1" x14ac:dyDescent="0.3">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c r="AG73" s="75"/>
      <c r="AH73" s="75"/>
      <c r="AI73" s="75"/>
      <c r="AJ73" s="75"/>
      <c r="AK73" s="75"/>
      <c r="AL73" s="75"/>
      <c r="AM73" s="64"/>
      <c r="AN73" s="64"/>
      <c r="AO73" s="64"/>
      <c r="AP73" s="64"/>
      <c r="AQ73" s="63"/>
    </row>
    <row r="74" spans="1:43" ht="25.5" customHeight="1" thickBot="1" x14ac:dyDescent="0.3">
      <c r="A74" s="262" t="s">
        <v>313</v>
      </c>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c r="AH74" s="263"/>
      <c r="AI74" s="263"/>
      <c r="AJ74" s="263"/>
      <c r="AK74" s="248" t="s">
        <v>4</v>
      </c>
      <c r="AL74" s="248"/>
      <c r="AM74" s="248" t="s">
        <v>312</v>
      </c>
      <c r="AN74" s="248"/>
      <c r="AO74" s="74" t="s">
        <v>311</v>
      </c>
      <c r="AP74" s="74" t="s">
        <v>310</v>
      </c>
      <c r="AQ74" s="69"/>
    </row>
    <row r="75" spans="1:43" ht="25.5" customHeight="1" thickBot="1" x14ac:dyDescent="0.3">
      <c r="A75" s="254" t="s">
        <v>309</v>
      </c>
      <c r="B75" s="255"/>
      <c r="C75" s="255"/>
      <c r="D75" s="255"/>
      <c r="E75" s="255"/>
      <c r="F75" s="255"/>
      <c r="G75" s="255"/>
      <c r="H75" s="255"/>
      <c r="I75" s="255"/>
      <c r="J75" s="255"/>
      <c r="K75" s="255"/>
      <c r="L75" s="255"/>
      <c r="M75" s="255"/>
      <c r="N75" s="255"/>
      <c r="O75" s="255"/>
      <c r="P75" s="255"/>
      <c r="Q75" s="255"/>
      <c r="R75" s="255"/>
      <c r="S75" s="255"/>
      <c r="T75" s="255"/>
      <c r="U75" s="255"/>
      <c r="V75" s="255"/>
      <c r="W75" s="255"/>
      <c r="X75" s="255"/>
      <c r="Y75" s="255"/>
      <c r="Z75" s="255"/>
      <c r="AA75" s="255"/>
      <c r="AB75" s="255"/>
      <c r="AC75" s="255"/>
      <c r="AD75" s="255"/>
      <c r="AE75" s="255"/>
      <c r="AF75" s="255"/>
      <c r="AG75" s="255"/>
      <c r="AH75" s="255"/>
      <c r="AI75" s="255"/>
      <c r="AJ75" s="256"/>
      <c r="AK75" s="248" t="s">
        <v>535</v>
      </c>
      <c r="AL75" s="248"/>
      <c r="AM75" s="248" t="s">
        <v>535</v>
      </c>
      <c r="AN75" s="248"/>
      <c r="AO75" s="76" t="s">
        <v>535</v>
      </c>
      <c r="AP75" s="76" t="s">
        <v>535</v>
      </c>
      <c r="AQ75" s="73"/>
    </row>
    <row r="76" spans="1:43" ht="12" customHeight="1" thickBot="1" x14ac:dyDescent="0.3">
      <c r="A76" s="252" t="s">
        <v>308</v>
      </c>
      <c r="B76" s="253"/>
      <c r="C76" s="253"/>
      <c r="D76" s="253"/>
      <c r="E76" s="253"/>
      <c r="F76" s="253"/>
      <c r="G76" s="253"/>
      <c r="H76" s="253"/>
      <c r="I76" s="253"/>
      <c r="J76" s="253"/>
      <c r="K76" s="253"/>
      <c r="L76" s="253"/>
      <c r="M76" s="253"/>
      <c r="N76" s="253"/>
      <c r="O76" s="253"/>
      <c r="P76" s="253"/>
      <c r="Q76" s="253"/>
      <c r="R76" s="253"/>
      <c r="S76" s="253"/>
      <c r="T76" s="253"/>
      <c r="U76" s="253"/>
      <c r="V76" s="253"/>
      <c r="W76" s="253"/>
      <c r="X76" s="253"/>
      <c r="Y76" s="253"/>
      <c r="Z76" s="253"/>
      <c r="AA76" s="253"/>
      <c r="AB76" s="253"/>
      <c r="AC76" s="253"/>
      <c r="AD76" s="253"/>
      <c r="AE76" s="253"/>
      <c r="AF76" s="253"/>
      <c r="AG76" s="253"/>
      <c r="AH76" s="253"/>
      <c r="AI76" s="253"/>
      <c r="AJ76" s="253"/>
      <c r="AK76" s="248" t="s">
        <v>535</v>
      </c>
      <c r="AL76" s="248"/>
      <c r="AM76" s="248" t="s">
        <v>535</v>
      </c>
      <c r="AN76" s="248"/>
      <c r="AO76" s="76" t="s">
        <v>535</v>
      </c>
      <c r="AP76" s="76" t="s">
        <v>535</v>
      </c>
      <c r="AQ76" s="69"/>
    </row>
    <row r="77" spans="1:43" ht="12" customHeight="1" thickBot="1" x14ac:dyDescent="0.3">
      <c r="A77" s="252" t="s">
        <v>307</v>
      </c>
      <c r="B77" s="253"/>
      <c r="C77" s="253"/>
      <c r="D77" s="253"/>
      <c r="E77" s="253"/>
      <c r="F77" s="253"/>
      <c r="G77" s="253"/>
      <c r="H77" s="253"/>
      <c r="I77" s="253"/>
      <c r="J77" s="253"/>
      <c r="K77" s="253"/>
      <c r="L77" s="253"/>
      <c r="M77" s="253"/>
      <c r="N77" s="253"/>
      <c r="O77" s="253"/>
      <c r="P77" s="253"/>
      <c r="Q77" s="253"/>
      <c r="R77" s="253"/>
      <c r="S77" s="253"/>
      <c r="T77" s="253"/>
      <c r="U77" s="253"/>
      <c r="V77" s="253"/>
      <c r="W77" s="253"/>
      <c r="X77" s="253"/>
      <c r="Y77" s="253"/>
      <c r="Z77" s="253"/>
      <c r="AA77" s="253"/>
      <c r="AB77" s="253"/>
      <c r="AC77" s="253"/>
      <c r="AD77" s="253"/>
      <c r="AE77" s="253"/>
      <c r="AF77" s="253"/>
      <c r="AG77" s="253"/>
      <c r="AH77" s="253"/>
      <c r="AI77" s="253"/>
      <c r="AJ77" s="253"/>
      <c r="AK77" s="248" t="s">
        <v>535</v>
      </c>
      <c r="AL77" s="248"/>
      <c r="AM77" s="248" t="s">
        <v>535</v>
      </c>
      <c r="AN77" s="248"/>
      <c r="AO77" s="76" t="s">
        <v>535</v>
      </c>
      <c r="AP77" s="76" t="s">
        <v>535</v>
      </c>
      <c r="AQ77" s="69"/>
    </row>
    <row r="78" spans="1:43" ht="12" customHeight="1" thickBot="1" x14ac:dyDescent="0.3">
      <c r="A78" s="252" t="s">
        <v>306</v>
      </c>
      <c r="B78" s="253"/>
      <c r="C78" s="253"/>
      <c r="D78" s="253"/>
      <c r="E78" s="253"/>
      <c r="F78" s="253"/>
      <c r="G78" s="253"/>
      <c r="H78" s="253"/>
      <c r="I78" s="253"/>
      <c r="J78" s="253"/>
      <c r="K78" s="253"/>
      <c r="L78" s="253"/>
      <c r="M78" s="253"/>
      <c r="N78" s="253"/>
      <c r="O78" s="253"/>
      <c r="P78" s="253"/>
      <c r="Q78" s="253"/>
      <c r="R78" s="253"/>
      <c r="S78" s="253"/>
      <c r="T78" s="253"/>
      <c r="U78" s="253"/>
      <c r="V78" s="253"/>
      <c r="W78" s="253"/>
      <c r="X78" s="253"/>
      <c r="Y78" s="253"/>
      <c r="Z78" s="253"/>
      <c r="AA78" s="253"/>
      <c r="AB78" s="253"/>
      <c r="AC78" s="253"/>
      <c r="AD78" s="253"/>
      <c r="AE78" s="253"/>
      <c r="AF78" s="253"/>
      <c r="AG78" s="253"/>
      <c r="AH78" s="253"/>
      <c r="AI78" s="253"/>
      <c r="AJ78" s="253"/>
      <c r="AK78" s="248" t="s">
        <v>535</v>
      </c>
      <c r="AL78" s="248"/>
      <c r="AM78" s="248" t="s">
        <v>535</v>
      </c>
      <c r="AN78" s="248"/>
      <c r="AO78" s="76" t="s">
        <v>535</v>
      </c>
      <c r="AP78" s="76" t="s">
        <v>535</v>
      </c>
      <c r="AQ78" s="69"/>
    </row>
    <row r="79" spans="1:43" ht="12" customHeight="1" thickBot="1" x14ac:dyDescent="0.3">
      <c r="A79" s="252" t="s">
        <v>305</v>
      </c>
      <c r="B79" s="253"/>
      <c r="C79" s="253"/>
      <c r="D79" s="253"/>
      <c r="E79" s="253"/>
      <c r="F79" s="253"/>
      <c r="G79" s="253"/>
      <c r="H79" s="253"/>
      <c r="I79" s="253"/>
      <c r="J79" s="253"/>
      <c r="K79" s="253"/>
      <c r="L79" s="253"/>
      <c r="M79" s="253"/>
      <c r="N79" s="253"/>
      <c r="O79" s="253"/>
      <c r="P79" s="253"/>
      <c r="Q79" s="253"/>
      <c r="R79" s="253"/>
      <c r="S79" s="253"/>
      <c r="T79" s="253"/>
      <c r="U79" s="253"/>
      <c r="V79" s="253"/>
      <c r="W79" s="253"/>
      <c r="X79" s="253"/>
      <c r="Y79" s="253"/>
      <c r="Z79" s="253"/>
      <c r="AA79" s="253"/>
      <c r="AB79" s="253"/>
      <c r="AC79" s="253"/>
      <c r="AD79" s="253"/>
      <c r="AE79" s="253"/>
      <c r="AF79" s="253"/>
      <c r="AG79" s="253"/>
      <c r="AH79" s="253"/>
      <c r="AI79" s="253"/>
      <c r="AJ79" s="253"/>
      <c r="AK79" s="248" t="s">
        <v>535</v>
      </c>
      <c r="AL79" s="248"/>
      <c r="AM79" s="248" t="s">
        <v>535</v>
      </c>
      <c r="AN79" s="248"/>
      <c r="AO79" s="76" t="s">
        <v>535</v>
      </c>
      <c r="AP79" s="76" t="s">
        <v>535</v>
      </c>
      <c r="AQ79" s="69"/>
    </row>
    <row r="80" spans="1:43" ht="12" customHeight="1" thickBot="1" x14ac:dyDescent="0.3">
      <c r="A80" s="252" t="s">
        <v>304</v>
      </c>
      <c r="B80" s="253"/>
      <c r="C80" s="253"/>
      <c r="D80" s="253"/>
      <c r="E80" s="253"/>
      <c r="F80" s="253"/>
      <c r="G80" s="253"/>
      <c r="H80" s="253"/>
      <c r="I80" s="253"/>
      <c r="J80" s="253"/>
      <c r="K80" s="253"/>
      <c r="L80" s="253"/>
      <c r="M80" s="253"/>
      <c r="N80" s="253"/>
      <c r="O80" s="253"/>
      <c r="P80" s="253"/>
      <c r="Q80" s="253"/>
      <c r="R80" s="253"/>
      <c r="S80" s="253"/>
      <c r="T80" s="253"/>
      <c r="U80" s="253"/>
      <c r="V80" s="253"/>
      <c r="W80" s="253"/>
      <c r="X80" s="253"/>
      <c r="Y80" s="253"/>
      <c r="Z80" s="253"/>
      <c r="AA80" s="253"/>
      <c r="AB80" s="253"/>
      <c r="AC80" s="253"/>
      <c r="AD80" s="253"/>
      <c r="AE80" s="253"/>
      <c r="AF80" s="253"/>
      <c r="AG80" s="253"/>
      <c r="AH80" s="253"/>
      <c r="AI80" s="253"/>
      <c r="AJ80" s="253"/>
      <c r="AK80" s="248" t="s">
        <v>535</v>
      </c>
      <c r="AL80" s="248"/>
      <c r="AM80" s="248" t="s">
        <v>535</v>
      </c>
      <c r="AN80" s="248"/>
      <c r="AO80" s="76" t="s">
        <v>535</v>
      </c>
      <c r="AP80" s="76" t="s">
        <v>535</v>
      </c>
      <c r="AQ80" s="69"/>
    </row>
    <row r="81" spans="1:45" ht="12.75" customHeight="1" thickBot="1" x14ac:dyDescent="0.3">
      <c r="A81" s="252" t="s">
        <v>303</v>
      </c>
      <c r="B81" s="253"/>
      <c r="C81" s="253"/>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c r="AF81" s="253"/>
      <c r="AG81" s="253"/>
      <c r="AH81" s="253"/>
      <c r="AI81" s="253"/>
      <c r="AJ81" s="253"/>
      <c r="AK81" s="248" t="s">
        <v>535</v>
      </c>
      <c r="AL81" s="248"/>
      <c r="AM81" s="248" t="s">
        <v>535</v>
      </c>
      <c r="AN81" s="248"/>
      <c r="AO81" s="76" t="s">
        <v>535</v>
      </c>
      <c r="AP81" s="76" t="s">
        <v>535</v>
      </c>
      <c r="AQ81" s="69"/>
    </row>
    <row r="82" spans="1:45" ht="12.75" customHeight="1" thickBot="1" x14ac:dyDescent="0.3">
      <c r="A82" s="252" t="s">
        <v>302</v>
      </c>
      <c r="B82" s="253"/>
      <c r="C82" s="253"/>
      <c r="D82" s="253"/>
      <c r="E82" s="253"/>
      <c r="F82" s="253"/>
      <c r="G82" s="253"/>
      <c r="H82" s="253"/>
      <c r="I82" s="253"/>
      <c r="J82" s="253"/>
      <c r="K82" s="253"/>
      <c r="L82" s="253"/>
      <c r="M82" s="253"/>
      <c r="N82" s="253"/>
      <c r="O82" s="253"/>
      <c r="P82" s="253"/>
      <c r="Q82" s="253"/>
      <c r="R82" s="253"/>
      <c r="S82" s="253"/>
      <c r="T82" s="253"/>
      <c r="U82" s="253"/>
      <c r="V82" s="253"/>
      <c r="W82" s="253"/>
      <c r="X82" s="253"/>
      <c r="Y82" s="253"/>
      <c r="Z82" s="253"/>
      <c r="AA82" s="253"/>
      <c r="AB82" s="253"/>
      <c r="AC82" s="253"/>
      <c r="AD82" s="253"/>
      <c r="AE82" s="253"/>
      <c r="AF82" s="253"/>
      <c r="AG82" s="253"/>
      <c r="AH82" s="253"/>
      <c r="AI82" s="253"/>
      <c r="AJ82" s="253"/>
      <c r="AK82" s="248" t="s">
        <v>535</v>
      </c>
      <c r="AL82" s="248"/>
      <c r="AM82" s="248" t="s">
        <v>535</v>
      </c>
      <c r="AN82" s="248"/>
      <c r="AO82" s="76" t="s">
        <v>535</v>
      </c>
      <c r="AP82" s="76" t="s">
        <v>535</v>
      </c>
      <c r="AQ82" s="69"/>
    </row>
    <row r="83" spans="1:45" ht="12" customHeight="1" thickBot="1" x14ac:dyDescent="0.3">
      <c r="A83" s="257" t="s">
        <v>301</v>
      </c>
      <c r="B83" s="258"/>
      <c r="C83" s="258"/>
      <c r="D83" s="258"/>
      <c r="E83" s="258"/>
      <c r="F83" s="258"/>
      <c r="G83" s="258"/>
      <c r="H83" s="258"/>
      <c r="I83" s="258"/>
      <c r="J83" s="258"/>
      <c r="K83" s="258"/>
      <c r="L83" s="258"/>
      <c r="M83" s="258"/>
      <c r="N83" s="258"/>
      <c r="O83" s="258"/>
      <c r="P83" s="258"/>
      <c r="Q83" s="258"/>
      <c r="R83" s="258"/>
      <c r="S83" s="258"/>
      <c r="T83" s="258"/>
      <c r="U83" s="258"/>
      <c r="V83" s="258"/>
      <c r="W83" s="258"/>
      <c r="X83" s="258"/>
      <c r="Y83" s="258"/>
      <c r="Z83" s="258"/>
      <c r="AA83" s="258"/>
      <c r="AB83" s="258"/>
      <c r="AC83" s="258"/>
      <c r="AD83" s="258"/>
      <c r="AE83" s="258"/>
      <c r="AF83" s="258"/>
      <c r="AG83" s="258"/>
      <c r="AH83" s="258"/>
      <c r="AI83" s="258"/>
      <c r="AJ83" s="258"/>
      <c r="AK83" s="248" t="s">
        <v>535</v>
      </c>
      <c r="AL83" s="248"/>
      <c r="AM83" s="248" t="s">
        <v>535</v>
      </c>
      <c r="AN83" s="248"/>
      <c r="AO83" s="76" t="s">
        <v>535</v>
      </c>
      <c r="AP83" s="76" t="s">
        <v>535</v>
      </c>
      <c r="AQ83" s="73"/>
    </row>
    <row r="84" spans="1:45" ht="12" customHeight="1" thickBot="1" x14ac:dyDescent="0.3">
      <c r="A84" s="257" t="s">
        <v>300</v>
      </c>
      <c r="B84" s="258"/>
      <c r="C84" s="258"/>
      <c r="D84" s="258"/>
      <c r="E84" s="258"/>
      <c r="F84" s="258"/>
      <c r="G84" s="258"/>
      <c r="H84" s="258"/>
      <c r="I84" s="258"/>
      <c r="J84" s="258"/>
      <c r="K84" s="258"/>
      <c r="L84" s="258"/>
      <c r="M84" s="258"/>
      <c r="N84" s="258"/>
      <c r="O84" s="258"/>
      <c r="P84" s="258"/>
      <c r="Q84" s="258"/>
      <c r="R84" s="258"/>
      <c r="S84" s="258"/>
      <c r="T84" s="258"/>
      <c r="U84" s="258"/>
      <c r="V84" s="258"/>
      <c r="W84" s="258"/>
      <c r="X84" s="258"/>
      <c r="Y84" s="258"/>
      <c r="Z84" s="258"/>
      <c r="AA84" s="258"/>
      <c r="AB84" s="258"/>
      <c r="AC84" s="258"/>
      <c r="AD84" s="258"/>
      <c r="AE84" s="258"/>
      <c r="AF84" s="258"/>
      <c r="AG84" s="258"/>
      <c r="AH84" s="258"/>
      <c r="AI84" s="258"/>
      <c r="AJ84" s="258"/>
      <c r="AK84" s="248" t="s">
        <v>535</v>
      </c>
      <c r="AL84" s="248"/>
      <c r="AM84" s="248" t="s">
        <v>535</v>
      </c>
      <c r="AN84" s="248"/>
      <c r="AO84" s="76" t="s">
        <v>535</v>
      </c>
      <c r="AP84" s="76" t="s">
        <v>535</v>
      </c>
      <c r="AQ84" s="73"/>
    </row>
    <row r="85" spans="1:45" ht="12" customHeight="1" thickBot="1" x14ac:dyDescent="0.3">
      <c r="A85" s="252" t="s">
        <v>299</v>
      </c>
      <c r="B85" s="253"/>
      <c r="C85" s="253"/>
      <c r="D85" s="253"/>
      <c r="E85" s="253"/>
      <c r="F85" s="253"/>
      <c r="G85" s="253"/>
      <c r="H85" s="253"/>
      <c r="I85" s="253"/>
      <c r="J85" s="253"/>
      <c r="K85" s="253"/>
      <c r="L85" s="253"/>
      <c r="M85" s="253"/>
      <c r="N85" s="253"/>
      <c r="O85" s="253"/>
      <c r="P85" s="253"/>
      <c r="Q85" s="253"/>
      <c r="R85" s="253"/>
      <c r="S85" s="253"/>
      <c r="T85" s="253"/>
      <c r="U85" s="253"/>
      <c r="V85" s="253"/>
      <c r="W85" s="253"/>
      <c r="X85" s="253"/>
      <c r="Y85" s="253"/>
      <c r="Z85" s="253"/>
      <c r="AA85" s="253"/>
      <c r="AB85" s="253"/>
      <c r="AC85" s="253"/>
      <c r="AD85" s="253"/>
      <c r="AE85" s="253"/>
      <c r="AF85" s="253"/>
      <c r="AG85" s="253"/>
      <c r="AH85" s="253"/>
      <c r="AI85" s="253"/>
      <c r="AJ85" s="253"/>
      <c r="AK85" s="248" t="s">
        <v>535</v>
      </c>
      <c r="AL85" s="248"/>
      <c r="AM85" s="248" t="s">
        <v>535</v>
      </c>
      <c r="AN85" s="248"/>
      <c r="AO85" s="76" t="s">
        <v>535</v>
      </c>
      <c r="AP85" s="76" t="s">
        <v>535</v>
      </c>
      <c r="AQ85" s="63"/>
    </row>
    <row r="86" spans="1:45" ht="27.75" customHeight="1" thickBot="1" x14ac:dyDescent="0.3">
      <c r="A86" s="254" t="s">
        <v>298</v>
      </c>
      <c r="B86" s="255"/>
      <c r="C86" s="255"/>
      <c r="D86" s="255"/>
      <c r="E86" s="255"/>
      <c r="F86" s="255"/>
      <c r="G86" s="255"/>
      <c r="H86" s="255"/>
      <c r="I86" s="255"/>
      <c r="J86" s="255"/>
      <c r="K86" s="255"/>
      <c r="L86" s="255"/>
      <c r="M86" s="255"/>
      <c r="N86" s="255"/>
      <c r="O86" s="255"/>
      <c r="P86" s="255"/>
      <c r="Q86" s="255"/>
      <c r="R86" s="255"/>
      <c r="S86" s="255"/>
      <c r="T86" s="255"/>
      <c r="U86" s="255"/>
      <c r="V86" s="255"/>
      <c r="W86" s="255"/>
      <c r="X86" s="255"/>
      <c r="Y86" s="255"/>
      <c r="Z86" s="255"/>
      <c r="AA86" s="255"/>
      <c r="AB86" s="255"/>
      <c r="AC86" s="255"/>
      <c r="AD86" s="255"/>
      <c r="AE86" s="255"/>
      <c r="AF86" s="255"/>
      <c r="AG86" s="255"/>
      <c r="AH86" s="255"/>
      <c r="AI86" s="255"/>
      <c r="AJ86" s="256"/>
      <c r="AK86" s="248" t="s">
        <v>535</v>
      </c>
      <c r="AL86" s="248"/>
      <c r="AM86" s="248" t="s">
        <v>535</v>
      </c>
      <c r="AN86" s="248"/>
      <c r="AO86" s="76" t="s">
        <v>535</v>
      </c>
      <c r="AP86" s="76" t="s">
        <v>535</v>
      </c>
      <c r="AQ86" s="73"/>
    </row>
    <row r="87" spans="1:45" ht="15.75" thickBot="1" x14ac:dyDescent="0.3">
      <c r="A87" s="254" t="s">
        <v>297</v>
      </c>
      <c r="B87" s="255"/>
      <c r="C87" s="255"/>
      <c r="D87" s="255"/>
      <c r="E87" s="255"/>
      <c r="F87" s="255"/>
      <c r="G87" s="255"/>
      <c r="H87" s="255"/>
      <c r="I87" s="255"/>
      <c r="J87" s="255"/>
      <c r="K87" s="255"/>
      <c r="L87" s="255"/>
      <c r="M87" s="255"/>
      <c r="N87" s="255"/>
      <c r="O87" s="255"/>
      <c r="P87" s="255"/>
      <c r="Q87" s="255"/>
      <c r="R87" s="255"/>
      <c r="S87" s="255"/>
      <c r="T87" s="255"/>
      <c r="U87" s="255"/>
      <c r="V87" s="255"/>
      <c r="W87" s="255"/>
      <c r="X87" s="255"/>
      <c r="Y87" s="255"/>
      <c r="Z87" s="255"/>
      <c r="AA87" s="255"/>
      <c r="AB87" s="255"/>
      <c r="AC87" s="255"/>
      <c r="AD87" s="255"/>
      <c r="AE87" s="255"/>
      <c r="AF87" s="255"/>
      <c r="AG87" s="255"/>
      <c r="AH87" s="255"/>
      <c r="AI87" s="255"/>
      <c r="AJ87" s="256"/>
      <c r="AK87" s="248" t="s">
        <v>535</v>
      </c>
      <c r="AL87" s="248"/>
      <c r="AM87" s="248" t="s">
        <v>535</v>
      </c>
      <c r="AN87" s="248"/>
      <c r="AO87" s="76" t="s">
        <v>535</v>
      </c>
      <c r="AP87" s="76" t="s">
        <v>535</v>
      </c>
      <c r="AQ87" s="73"/>
    </row>
    <row r="88" spans="1:45" ht="14.25" customHeight="1" thickBot="1" x14ac:dyDescent="0.3">
      <c r="A88" s="249" t="s">
        <v>296</v>
      </c>
      <c r="B88" s="250"/>
      <c r="C88" s="250"/>
      <c r="D88" s="251"/>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248" t="s">
        <v>535</v>
      </c>
      <c r="AL88" s="248"/>
      <c r="AM88" s="248" t="s">
        <v>535</v>
      </c>
      <c r="AN88" s="248"/>
      <c r="AO88" s="76" t="s">
        <v>535</v>
      </c>
      <c r="AP88" s="76" t="s">
        <v>535</v>
      </c>
      <c r="AQ88" s="73"/>
    </row>
    <row r="89" spans="1:45" ht="15.75" thickBot="1" x14ac:dyDescent="0.3">
      <c r="A89" s="249" t="s">
        <v>295</v>
      </c>
      <c r="B89" s="250"/>
      <c r="C89" s="250"/>
      <c r="D89" s="251"/>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248" t="s">
        <v>535</v>
      </c>
      <c r="AL89" s="248"/>
      <c r="AM89" s="248" t="s">
        <v>535</v>
      </c>
      <c r="AN89" s="248"/>
      <c r="AO89" s="76" t="s">
        <v>535</v>
      </c>
      <c r="AP89" s="76" t="s">
        <v>535</v>
      </c>
      <c r="AQ89" s="63"/>
    </row>
    <row r="90" spans="1:45" ht="12" customHeight="1" thickBot="1" x14ac:dyDescent="0.3">
      <c r="A90" s="71" t="s">
        <v>294</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248" t="s">
        <v>535</v>
      </c>
      <c r="AL90" s="248"/>
      <c r="AM90" s="248" t="s">
        <v>535</v>
      </c>
      <c r="AN90" s="248"/>
      <c r="AO90" s="76" t="s">
        <v>535</v>
      </c>
      <c r="AP90" s="76" t="s">
        <v>535</v>
      </c>
      <c r="AQ90" s="69"/>
    </row>
    <row r="91" spans="1:45" ht="3" customHeight="1" x14ac:dyDescent="0.25">
      <c r="A91" s="63"/>
      <c r="B91" s="63"/>
      <c r="C91" s="63"/>
      <c r="D91" s="63"/>
      <c r="E91" s="63"/>
      <c r="F91" s="63"/>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63"/>
      <c r="AL91" s="63"/>
      <c r="AM91" s="63"/>
      <c r="AN91" s="63"/>
      <c r="AO91" s="63"/>
      <c r="AP91" s="63"/>
      <c r="AQ91" s="63"/>
      <c r="AR91" s="63"/>
      <c r="AS91" s="65"/>
    </row>
    <row r="92" spans="1:45" ht="13.5" customHeight="1" x14ac:dyDescent="0.25">
      <c r="A92" s="64" t="s">
        <v>293</v>
      </c>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65"/>
    </row>
    <row r="93" spans="1:45" ht="13.5" customHeight="1" x14ac:dyDescent="0.25">
      <c r="A93" s="68" t="s">
        <v>292</v>
      </c>
      <c r="B93" s="66"/>
      <c r="C93" s="67"/>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5"/>
      <c r="AQ93" s="65"/>
      <c r="AR93" s="65"/>
      <c r="AS93" s="65"/>
    </row>
    <row r="94" spans="1:45" ht="11.25" customHeight="1" x14ac:dyDescent="0.25">
      <c r="A94" s="68" t="s">
        <v>291</v>
      </c>
      <c r="B94" s="66"/>
      <c r="C94" s="67"/>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c r="AJ94" s="66"/>
      <c r="AK94" s="66"/>
      <c r="AL94" s="66"/>
      <c r="AM94" s="66"/>
      <c r="AN94" s="66"/>
      <c r="AO94" s="66"/>
      <c r="AP94" s="65"/>
      <c r="AQ94" s="65"/>
      <c r="AR94" s="65"/>
      <c r="AS94" s="63"/>
    </row>
    <row r="95" spans="1:45" x14ac:dyDescent="0.25">
      <c r="A95" s="68" t="s">
        <v>290</v>
      </c>
      <c r="B95" s="66"/>
      <c r="C95" s="67"/>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c r="AJ95" s="66"/>
      <c r="AK95" s="66"/>
      <c r="AL95" s="66"/>
      <c r="AM95" s="66"/>
      <c r="AN95" s="66"/>
      <c r="AO95" s="66"/>
      <c r="AP95" s="65"/>
      <c r="AQ95" s="65"/>
      <c r="AR95" s="65"/>
      <c r="AS95" s="63"/>
    </row>
    <row r="96" spans="1:45" x14ac:dyDescent="0.25">
      <c r="A96" s="64" t="s">
        <v>289</v>
      </c>
      <c r="C96" s="63"/>
      <c r="D96" s="63"/>
      <c r="E96" s="63"/>
      <c r="F96" s="63"/>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c r="AO96" s="63"/>
      <c r="AP96" s="63"/>
      <c r="AQ96" s="63"/>
      <c r="AR96" s="63"/>
    </row>
  </sheetData>
  <customSheetViews>
    <customSheetView guid="{222FB211-2350-420C-BFE4-9DA8C9194F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1"/>
    </customSheetView>
    <customSheetView guid="{82706164-65D5-46C6-A482-3CEC2F6F0B86}"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2"/>
    </customSheetView>
    <customSheetView guid="{DE20B92D-B76C-4570-8CA1-DE4EE8DD08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3"/>
    </customSheetView>
    <customSheetView guid="{B2156467-DABD-4AFC-BC18-E275263FEE8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78" orientation="portrait" r:id="rId4"/>
    </customSheetView>
  </customSheetViews>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topLeftCell="A37" zoomScaleNormal="100" workbookViewId="0">
      <selection activeCell="A42" sqref="A42:L54"/>
    </sheetView>
  </sheetViews>
  <sheetFormatPr defaultColWidth="9" defaultRowHeight="11.25" x14ac:dyDescent="0.2"/>
  <cols>
    <col min="1" max="1" width="9" style="153"/>
    <col min="2" max="2" width="40.85546875" style="153" customWidth="1"/>
    <col min="3" max="4" width="16.5703125" style="153" customWidth="1"/>
    <col min="5" max="6" width="9" style="153" hidden="1" customWidth="1"/>
    <col min="7" max="10" width="16.5703125" style="153" customWidth="1"/>
    <col min="11" max="11" width="18" style="153" customWidth="1"/>
    <col min="12" max="12" width="27.85546875" style="153" customWidth="1"/>
    <col min="13" max="16384" width="9" style="156"/>
  </cols>
  <sheetData>
    <row r="1" spans="1:12" ht="15.95" customHeight="1" x14ac:dyDescent="0.25">
      <c r="C1" s="154" t="s">
        <v>592</v>
      </c>
      <c r="L1" s="155" t="s">
        <v>68</v>
      </c>
    </row>
    <row r="2" spans="1:12" ht="15.95" customHeight="1" x14ac:dyDescent="0.25">
      <c r="C2" s="154" t="s">
        <v>592</v>
      </c>
      <c r="L2" s="155" t="s">
        <v>10</v>
      </c>
    </row>
    <row r="3" spans="1:12" ht="15.95" customHeight="1" x14ac:dyDescent="0.25">
      <c r="C3" s="154" t="s">
        <v>592</v>
      </c>
      <c r="L3" s="155" t="s">
        <v>67</v>
      </c>
    </row>
    <row r="4" spans="1:12" ht="15.95" customHeight="1" x14ac:dyDescent="0.2"/>
    <row r="5" spans="1:12" ht="15.95" customHeight="1" x14ac:dyDescent="0.25">
      <c r="A5" s="300" t="s">
        <v>547</v>
      </c>
      <c r="B5" s="300"/>
      <c r="C5" s="300"/>
      <c r="D5" s="300"/>
      <c r="E5" s="300"/>
      <c r="F5" s="300"/>
      <c r="G5" s="300"/>
      <c r="H5" s="300"/>
      <c r="I5" s="300"/>
      <c r="J5" s="300"/>
      <c r="K5" s="300"/>
      <c r="L5" s="300"/>
    </row>
    <row r="6" spans="1:12" ht="15.95" customHeight="1" x14ac:dyDescent="0.2"/>
    <row r="7" spans="1:12" ht="18.95" customHeight="1" x14ac:dyDescent="0.3">
      <c r="A7" s="304" t="s">
        <v>593</v>
      </c>
      <c r="B7" s="304"/>
      <c r="C7" s="304"/>
      <c r="D7" s="304"/>
      <c r="E7" s="304"/>
      <c r="F7" s="304"/>
      <c r="G7" s="304"/>
      <c r="H7" s="304"/>
      <c r="I7" s="304"/>
      <c r="J7" s="304"/>
      <c r="K7" s="304"/>
      <c r="L7" s="304"/>
    </row>
    <row r="8" spans="1:12" ht="15.95" customHeight="1" x14ac:dyDescent="0.2"/>
    <row r="9" spans="1:12" ht="15.95" customHeight="1" x14ac:dyDescent="0.25">
      <c r="A9" s="300" t="s">
        <v>545</v>
      </c>
      <c r="B9" s="300"/>
      <c r="C9" s="300"/>
      <c r="D9" s="300"/>
      <c r="E9" s="300"/>
      <c r="F9" s="300"/>
      <c r="G9" s="300"/>
      <c r="H9" s="300"/>
      <c r="I9" s="300"/>
      <c r="J9" s="300"/>
      <c r="K9" s="300"/>
      <c r="L9" s="300"/>
    </row>
    <row r="10" spans="1:12" ht="15.95" customHeight="1" x14ac:dyDescent="0.25">
      <c r="A10" s="301" t="s">
        <v>8</v>
      </c>
      <c r="B10" s="301"/>
      <c r="C10" s="301"/>
      <c r="D10" s="301"/>
      <c r="E10" s="301"/>
      <c r="F10" s="301"/>
      <c r="G10" s="301"/>
      <c r="H10" s="301"/>
      <c r="I10" s="301"/>
      <c r="J10" s="301"/>
      <c r="K10" s="301"/>
      <c r="L10" s="301"/>
    </row>
    <row r="11" spans="1:12" ht="15.95" customHeight="1" x14ac:dyDescent="0.2"/>
    <row r="12" spans="1:12" ht="15.95" customHeight="1" x14ac:dyDescent="0.25">
      <c r="A12" s="300" t="s">
        <v>555</v>
      </c>
      <c r="B12" s="300"/>
      <c r="C12" s="300"/>
      <c r="D12" s="300"/>
      <c r="E12" s="300"/>
      <c r="F12" s="300"/>
      <c r="G12" s="300"/>
      <c r="H12" s="300"/>
      <c r="I12" s="300"/>
      <c r="J12" s="300"/>
      <c r="K12" s="300"/>
      <c r="L12" s="300"/>
    </row>
    <row r="13" spans="1:12" ht="15.95" customHeight="1" x14ac:dyDescent="0.25">
      <c r="A13" s="301" t="s">
        <v>7</v>
      </c>
      <c r="B13" s="301"/>
      <c r="C13" s="301"/>
      <c r="D13" s="301"/>
      <c r="E13" s="301"/>
      <c r="F13" s="301"/>
      <c r="G13" s="301"/>
      <c r="H13" s="301"/>
      <c r="I13" s="301"/>
      <c r="J13" s="301"/>
      <c r="K13" s="301"/>
      <c r="L13" s="301"/>
    </row>
    <row r="14" spans="1:12" ht="15.95" customHeight="1" x14ac:dyDescent="0.2"/>
    <row r="15" spans="1:12" ht="15.95" customHeight="1" x14ac:dyDescent="0.25">
      <c r="A15" s="302" t="s">
        <v>575</v>
      </c>
      <c r="B15" s="302"/>
      <c r="C15" s="302"/>
      <c r="D15" s="302"/>
      <c r="E15" s="302"/>
      <c r="F15" s="302"/>
      <c r="G15" s="302"/>
      <c r="H15" s="302"/>
      <c r="I15" s="302"/>
      <c r="J15" s="302"/>
      <c r="K15" s="302"/>
      <c r="L15" s="302"/>
    </row>
    <row r="16" spans="1:12" ht="15.95" customHeight="1" x14ac:dyDescent="0.25">
      <c r="A16" s="301" t="s">
        <v>6</v>
      </c>
      <c r="B16" s="301"/>
      <c r="C16" s="301"/>
      <c r="D16" s="301"/>
      <c r="E16" s="301"/>
      <c r="F16" s="301"/>
      <c r="G16" s="301"/>
      <c r="H16" s="301"/>
      <c r="I16" s="301"/>
      <c r="J16" s="301"/>
      <c r="K16" s="301"/>
      <c r="L16" s="301"/>
    </row>
    <row r="17" spans="1:12" ht="15.95" customHeight="1" x14ac:dyDescent="0.2"/>
    <row r="18" spans="1:12" ht="15.95" customHeight="1" x14ac:dyDescent="0.2"/>
    <row r="19" spans="1:12" ht="18.95" customHeight="1" x14ac:dyDescent="0.3">
      <c r="A19" s="303" t="s">
        <v>611</v>
      </c>
      <c r="B19" s="303"/>
      <c r="C19" s="303"/>
      <c r="D19" s="303"/>
      <c r="E19" s="303"/>
      <c r="F19" s="303"/>
      <c r="G19" s="303"/>
      <c r="H19" s="303"/>
      <c r="I19" s="303"/>
      <c r="J19" s="303"/>
      <c r="K19" s="303"/>
      <c r="L19" s="303"/>
    </row>
    <row r="20" spans="1:12" ht="11.1" customHeight="1" x14ac:dyDescent="0.2"/>
    <row r="21" spans="1:12" ht="15.95" customHeight="1" x14ac:dyDescent="0.2">
      <c r="A21" s="296" t="s">
        <v>216</v>
      </c>
      <c r="B21" s="296" t="s">
        <v>612</v>
      </c>
      <c r="C21" s="299" t="s">
        <v>434</v>
      </c>
      <c r="D21" s="299"/>
      <c r="E21" s="299"/>
      <c r="F21" s="299"/>
      <c r="G21" s="299"/>
      <c r="H21" s="299"/>
      <c r="I21" s="296" t="s">
        <v>215</v>
      </c>
      <c r="J21" s="296" t="s">
        <v>436</v>
      </c>
      <c r="K21" s="296" t="s">
        <v>214</v>
      </c>
      <c r="L21" s="296" t="s">
        <v>435</v>
      </c>
    </row>
    <row r="22" spans="1:12" ht="33" customHeight="1" x14ac:dyDescent="0.2">
      <c r="A22" s="297"/>
      <c r="B22" s="297"/>
      <c r="C22" s="299" t="s">
        <v>2</v>
      </c>
      <c r="D22" s="299"/>
      <c r="E22" s="167"/>
      <c r="F22" s="167"/>
      <c r="G22" s="299" t="s">
        <v>180</v>
      </c>
      <c r="H22" s="299"/>
      <c r="I22" s="297"/>
      <c r="J22" s="297"/>
      <c r="K22" s="297"/>
      <c r="L22" s="297"/>
    </row>
    <row r="23" spans="1:12" ht="33" customHeight="1" x14ac:dyDescent="0.2">
      <c r="A23" s="298"/>
      <c r="B23" s="298"/>
      <c r="C23" s="167" t="s">
        <v>213</v>
      </c>
      <c r="D23" s="167" t="s">
        <v>212</v>
      </c>
      <c r="E23" s="167" t="s">
        <v>213</v>
      </c>
      <c r="F23" s="167" t="s">
        <v>212</v>
      </c>
      <c r="G23" s="167" t="s">
        <v>213</v>
      </c>
      <c r="H23" s="167" t="s">
        <v>212</v>
      </c>
      <c r="I23" s="298"/>
      <c r="J23" s="298"/>
      <c r="K23" s="298"/>
      <c r="L23" s="298"/>
    </row>
    <row r="24" spans="1:12" ht="15.95" customHeight="1" x14ac:dyDescent="0.25">
      <c r="A24" s="168" t="s">
        <v>64</v>
      </c>
      <c r="B24" s="169" t="s">
        <v>63</v>
      </c>
      <c r="C24" s="169" t="s">
        <v>62</v>
      </c>
      <c r="D24" s="169" t="s">
        <v>61</v>
      </c>
      <c r="E24" s="169" t="s">
        <v>59</v>
      </c>
      <c r="F24" s="169" t="s">
        <v>58</v>
      </c>
      <c r="G24" s="169" t="s">
        <v>56</v>
      </c>
      <c r="H24" s="169" t="s">
        <v>54</v>
      </c>
      <c r="I24" s="169" t="s">
        <v>72</v>
      </c>
      <c r="J24" s="169" t="s">
        <v>70</v>
      </c>
      <c r="K24" s="169" t="s">
        <v>69</v>
      </c>
      <c r="L24" s="169" t="s">
        <v>485</v>
      </c>
    </row>
    <row r="25" spans="1:12" s="172" customFormat="1" ht="15.95" customHeight="1" x14ac:dyDescent="0.25">
      <c r="A25" s="168" t="s">
        <v>64</v>
      </c>
      <c r="B25" s="168" t="s">
        <v>211</v>
      </c>
      <c r="C25" s="170" t="s">
        <v>535</v>
      </c>
      <c r="D25" s="170" t="s">
        <v>535</v>
      </c>
      <c r="E25" s="171" t="s">
        <v>535</v>
      </c>
      <c r="F25" s="171" t="s">
        <v>535</v>
      </c>
      <c r="G25" s="171" t="s">
        <v>535</v>
      </c>
      <c r="H25" s="171" t="s">
        <v>535</v>
      </c>
      <c r="I25" s="171" t="s">
        <v>583</v>
      </c>
      <c r="J25" s="171" t="s">
        <v>583</v>
      </c>
      <c r="K25" s="171" t="s">
        <v>535</v>
      </c>
      <c r="L25" s="171" t="s">
        <v>535</v>
      </c>
    </row>
    <row r="26" spans="1:12" ht="15.95" customHeight="1" x14ac:dyDescent="0.25">
      <c r="A26" s="168" t="s">
        <v>210</v>
      </c>
      <c r="B26" s="169" t="s">
        <v>441</v>
      </c>
      <c r="C26" s="173" t="s">
        <v>613</v>
      </c>
      <c r="D26" s="173" t="s">
        <v>613</v>
      </c>
      <c r="E26" s="167" t="s">
        <v>535</v>
      </c>
      <c r="F26" s="167" t="s">
        <v>535</v>
      </c>
      <c r="G26" s="167" t="s">
        <v>535</v>
      </c>
      <c r="H26" s="167" t="s">
        <v>535</v>
      </c>
      <c r="I26" s="167" t="s">
        <v>583</v>
      </c>
      <c r="J26" s="167" t="s">
        <v>583</v>
      </c>
      <c r="K26" s="167" t="s">
        <v>535</v>
      </c>
      <c r="L26" s="167" t="s">
        <v>535</v>
      </c>
    </row>
    <row r="27" spans="1:12" ht="33" customHeight="1" x14ac:dyDescent="0.25">
      <c r="A27" s="168" t="s">
        <v>209</v>
      </c>
      <c r="B27" s="169" t="s">
        <v>443</v>
      </c>
      <c r="C27" s="173" t="s">
        <v>613</v>
      </c>
      <c r="D27" s="173" t="s">
        <v>613</v>
      </c>
      <c r="E27" s="167" t="s">
        <v>535</v>
      </c>
      <c r="F27" s="167" t="s">
        <v>535</v>
      </c>
      <c r="G27" s="167" t="s">
        <v>535</v>
      </c>
      <c r="H27" s="167" t="s">
        <v>535</v>
      </c>
      <c r="I27" s="167" t="s">
        <v>583</v>
      </c>
      <c r="J27" s="167" t="s">
        <v>583</v>
      </c>
      <c r="K27" s="167" t="s">
        <v>535</v>
      </c>
      <c r="L27" s="167" t="s">
        <v>535</v>
      </c>
    </row>
    <row r="28" spans="1:12" ht="51" customHeight="1" x14ac:dyDescent="0.25">
      <c r="A28" s="168" t="s">
        <v>442</v>
      </c>
      <c r="B28" s="169" t="s">
        <v>447</v>
      </c>
      <c r="C28" s="173" t="s">
        <v>613</v>
      </c>
      <c r="D28" s="173" t="s">
        <v>613</v>
      </c>
      <c r="E28" s="167" t="s">
        <v>535</v>
      </c>
      <c r="F28" s="167" t="s">
        <v>535</v>
      </c>
      <c r="G28" s="167" t="s">
        <v>535</v>
      </c>
      <c r="H28" s="167" t="s">
        <v>535</v>
      </c>
      <c r="I28" s="167" t="s">
        <v>583</v>
      </c>
      <c r="J28" s="167" t="s">
        <v>583</v>
      </c>
      <c r="K28" s="167" t="s">
        <v>535</v>
      </c>
      <c r="L28" s="167" t="s">
        <v>535</v>
      </c>
    </row>
    <row r="29" spans="1:12" ht="33" customHeight="1" x14ac:dyDescent="0.25">
      <c r="A29" s="168" t="s">
        <v>208</v>
      </c>
      <c r="B29" s="169" t="s">
        <v>446</v>
      </c>
      <c r="C29" s="173" t="s">
        <v>613</v>
      </c>
      <c r="D29" s="173" t="s">
        <v>613</v>
      </c>
      <c r="E29" s="167" t="s">
        <v>535</v>
      </c>
      <c r="F29" s="167" t="s">
        <v>535</v>
      </c>
      <c r="G29" s="167" t="s">
        <v>535</v>
      </c>
      <c r="H29" s="167" t="s">
        <v>535</v>
      </c>
      <c r="I29" s="167" t="s">
        <v>583</v>
      </c>
      <c r="J29" s="167" t="s">
        <v>583</v>
      </c>
      <c r="K29" s="167" t="s">
        <v>535</v>
      </c>
      <c r="L29" s="167" t="s">
        <v>535</v>
      </c>
    </row>
    <row r="30" spans="1:12" ht="33" customHeight="1" x14ac:dyDescent="0.25">
      <c r="A30" s="168" t="s">
        <v>207</v>
      </c>
      <c r="B30" s="169" t="s">
        <v>448</v>
      </c>
      <c r="C30" s="173" t="s">
        <v>613</v>
      </c>
      <c r="D30" s="173" t="s">
        <v>613</v>
      </c>
      <c r="E30" s="167" t="s">
        <v>535</v>
      </c>
      <c r="F30" s="167" t="s">
        <v>535</v>
      </c>
      <c r="G30" s="167" t="s">
        <v>535</v>
      </c>
      <c r="H30" s="167" t="s">
        <v>535</v>
      </c>
      <c r="I30" s="167" t="s">
        <v>583</v>
      </c>
      <c r="J30" s="167" t="s">
        <v>583</v>
      </c>
      <c r="K30" s="167" t="s">
        <v>535</v>
      </c>
      <c r="L30" s="167" t="s">
        <v>535</v>
      </c>
    </row>
    <row r="31" spans="1:12" ht="51" customHeight="1" x14ac:dyDescent="0.25">
      <c r="A31" s="168" t="s">
        <v>206</v>
      </c>
      <c r="B31" s="169" t="s">
        <v>444</v>
      </c>
      <c r="C31" s="174" t="s">
        <v>626</v>
      </c>
      <c r="D31" s="174" t="str">
        <f>C31</f>
        <v>25.04.2023</v>
      </c>
      <c r="E31" s="167" t="s">
        <v>535</v>
      </c>
      <c r="F31" s="167" t="s">
        <v>535</v>
      </c>
      <c r="G31" s="167" t="s">
        <v>535</v>
      </c>
      <c r="H31" s="167" t="s">
        <v>535</v>
      </c>
      <c r="I31" s="175">
        <v>1</v>
      </c>
      <c r="J31" s="175">
        <v>1</v>
      </c>
      <c r="K31" s="167" t="s">
        <v>535</v>
      </c>
      <c r="L31" s="167" t="s">
        <v>535</v>
      </c>
    </row>
    <row r="32" spans="1:12" ht="51" customHeight="1" x14ac:dyDescent="0.25">
      <c r="A32" s="168" t="s">
        <v>204</v>
      </c>
      <c r="B32" s="169" t="s">
        <v>449</v>
      </c>
      <c r="C32" s="174">
        <v>45609</v>
      </c>
      <c r="D32" s="174">
        <f>C32</f>
        <v>45609</v>
      </c>
      <c r="E32" s="167" t="s">
        <v>535</v>
      </c>
      <c r="F32" s="167" t="s">
        <v>535</v>
      </c>
      <c r="G32" s="167" t="s">
        <v>535</v>
      </c>
      <c r="H32" s="167" t="s">
        <v>535</v>
      </c>
      <c r="I32" s="175">
        <v>1</v>
      </c>
      <c r="J32" s="175">
        <v>1</v>
      </c>
      <c r="K32" s="167" t="s">
        <v>535</v>
      </c>
      <c r="L32" s="167" t="s">
        <v>535</v>
      </c>
    </row>
    <row r="33" spans="1:12" ht="33" customHeight="1" x14ac:dyDescent="0.25">
      <c r="A33" s="168" t="s">
        <v>460</v>
      </c>
      <c r="B33" s="169" t="s">
        <v>379</v>
      </c>
      <c r="C33" s="173" t="s">
        <v>613</v>
      </c>
      <c r="D33" s="173" t="s">
        <v>613</v>
      </c>
      <c r="E33" s="167" t="s">
        <v>535</v>
      </c>
      <c r="F33" s="167" t="s">
        <v>535</v>
      </c>
      <c r="G33" s="167" t="s">
        <v>535</v>
      </c>
      <c r="H33" s="167" t="s">
        <v>535</v>
      </c>
      <c r="I33" s="167" t="s">
        <v>583</v>
      </c>
      <c r="J33" s="167" t="s">
        <v>583</v>
      </c>
      <c r="K33" s="167" t="s">
        <v>535</v>
      </c>
      <c r="L33" s="167" t="s">
        <v>535</v>
      </c>
    </row>
    <row r="34" spans="1:12" ht="51" customHeight="1" x14ac:dyDescent="0.25">
      <c r="A34" s="168" t="s">
        <v>461</v>
      </c>
      <c r="B34" s="169" t="s">
        <v>453</v>
      </c>
      <c r="C34" s="173" t="s">
        <v>613</v>
      </c>
      <c r="D34" s="173" t="s">
        <v>613</v>
      </c>
      <c r="E34" s="167" t="s">
        <v>535</v>
      </c>
      <c r="F34" s="167" t="s">
        <v>535</v>
      </c>
      <c r="G34" s="167" t="s">
        <v>535</v>
      </c>
      <c r="H34" s="167" t="s">
        <v>535</v>
      </c>
      <c r="I34" s="167" t="s">
        <v>583</v>
      </c>
      <c r="J34" s="167" t="s">
        <v>583</v>
      </c>
      <c r="K34" s="167" t="s">
        <v>535</v>
      </c>
      <c r="L34" s="167" t="s">
        <v>535</v>
      </c>
    </row>
    <row r="35" spans="1:12" ht="15.95" customHeight="1" x14ac:dyDescent="0.25">
      <c r="A35" s="168" t="s">
        <v>462</v>
      </c>
      <c r="B35" s="169" t="s">
        <v>205</v>
      </c>
      <c r="C35" s="174" t="s">
        <v>633</v>
      </c>
      <c r="D35" s="174" t="str">
        <f>C35</f>
        <v>15.05.2025</v>
      </c>
      <c r="E35" s="167" t="s">
        <v>535</v>
      </c>
      <c r="F35" s="167" t="s">
        <v>535</v>
      </c>
      <c r="G35" s="167" t="s">
        <v>535</v>
      </c>
      <c r="H35" s="167" t="s">
        <v>535</v>
      </c>
      <c r="I35" s="175">
        <v>1</v>
      </c>
      <c r="J35" s="175">
        <v>1</v>
      </c>
      <c r="K35" s="167" t="s">
        <v>535</v>
      </c>
      <c r="L35" s="167" t="s">
        <v>535</v>
      </c>
    </row>
    <row r="36" spans="1:12" ht="33" customHeight="1" x14ac:dyDescent="0.25">
      <c r="A36" s="168" t="s">
        <v>463</v>
      </c>
      <c r="B36" s="169" t="s">
        <v>445</v>
      </c>
      <c r="C36" s="173" t="s">
        <v>613</v>
      </c>
      <c r="D36" s="173" t="s">
        <v>613</v>
      </c>
      <c r="E36" s="167" t="s">
        <v>535</v>
      </c>
      <c r="F36" s="167" t="s">
        <v>535</v>
      </c>
      <c r="G36" s="167" t="s">
        <v>535</v>
      </c>
      <c r="H36" s="167" t="s">
        <v>535</v>
      </c>
      <c r="I36" s="167" t="s">
        <v>583</v>
      </c>
      <c r="J36" s="167" t="s">
        <v>583</v>
      </c>
      <c r="K36" s="167" t="s">
        <v>535</v>
      </c>
      <c r="L36" s="167" t="s">
        <v>535</v>
      </c>
    </row>
    <row r="37" spans="1:12" ht="61.5" customHeight="1" x14ac:dyDescent="0.25">
      <c r="A37" s="168" t="s">
        <v>464</v>
      </c>
      <c r="B37" s="169" t="s">
        <v>203</v>
      </c>
      <c r="C37" s="173" t="s">
        <v>614</v>
      </c>
      <c r="D37" s="173" t="s">
        <v>614</v>
      </c>
      <c r="E37" s="167" t="s">
        <v>535</v>
      </c>
      <c r="F37" s="167" t="s">
        <v>535</v>
      </c>
      <c r="G37" s="167" t="s">
        <v>535</v>
      </c>
      <c r="H37" s="167" t="s">
        <v>535</v>
      </c>
      <c r="I37" s="167" t="s">
        <v>583</v>
      </c>
      <c r="J37" s="167" t="s">
        <v>583</v>
      </c>
      <c r="K37" s="167" t="s">
        <v>535</v>
      </c>
      <c r="L37" s="167" t="s">
        <v>535</v>
      </c>
    </row>
    <row r="38" spans="1:12" s="172" customFormat="1" ht="15.95" customHeight="1" x14ac:dyDescent="0.25">
      <c r="A38" s="168" t="s">
        <v>615</v>
      </c>
      <c r="B38" s="168" t="s">
        <v>202</v>
      </c>
      <c r="C38" s="170" t="s">
        <v>535</v>
      </c>
      <c r="D38" s="170" t="s">
        <v>535</v>
      </c>
      <c r="E38" s="171" t="s">
        <v>535</v>
      </c>
      <c r="F38" s="171" t="s">
        <v>535</v>
      </c>
      <c r="G38" s="171" t="s">
        <v>535</v>
      </c>
      <c r="H38" s="171" t="s">
        <v>535</v>
      </c>
      <c r="I38" s="171" t="s">
        <v>583</v>
      </c>
      <c r="J38" s="171" t="s">
        <v>583</v>
      </c>
      <c r="K38" s="171" t="s">
        <v>535</v>
      </c>
      <c r="L38" s="171" t="s">
        <v>535</v>
      </c>
    </row>
    <row r="39" spans="1:12" ht="68.099999999999994" customHeight="1" x14ac:dyDescent="0.25">
      <c r="A39" s="168" t="s">
        <v>63</v>
      </c>
      <c r="B39" s="169" t="s">
        <v>450</v>
      </c>
      <c r="C39" s="174" t="s">
        <v>627</v>
      </c>
      <c r="D39" s="174" t="str">
        <f>C39</f>
        <v>17.09.2025</v>
      </c>
      <c r="E39" s="167" t="s">
        <v>535</v>
      </c>
      <c r="F39" s="167" t="s">
        <v>535</v>
      </c>
      <c r="G39" s="167" t="s">
        <v>535</v>
      </c>
      <c r="H39" s="167" t="s">
        <v>535</v>
      </c>
      <c r="I39" s="175">
        <v>1</v>
      </c>
      <c r="J39" s="175">
        <v>1</v>
      </c>
      <c r="K39" s="167" t="s">
        <v>535</v>
      </c>
      <c r="L39" s="167" t="s">
        <v>535</v>
      </c>
    </row>
    <row r="40" spans="1:12" ht="102.95" customHeight="1" x14ac:dyDescent="0.25">
      <c r="A40" s="168" t="s">
        <v>201</v>
      </c>
      <c r="B40" s="169" t="s">
        <v>452</v>
      </c>
      <c r="C40" s="173" t="s">
        <v>616</v>
      </c>
      <c r="D40" s="173" t="s">
        <v>616</v>
      </c>
      <c r="E40" s="167" t="s">
        <v>535</v>
      </c>
      <c r="F40" s="167" t="s">
        <v>535</v>
      </c>
      <c r="G40" s="167" t="s">
        <v>535</v>
      </c>
      <c r="H40" s="167" t="s">
        <v>535</v>
      </c>
      <c r="I40" s="167" t="s">
        <v>583</v>
      </c>
      <c r="J40" s="167" t="s">
        <v>583</v>
      </c>
      <c r="K40" s="167" t="s">
        <v>535</v>
      </c>
      <c r="L40" s="167" t="s">
        <v>535</v>
      </c>
    </row>
    <row r="41" spans="1:12" s="172" customFormat="1" ht="33" customHeight="1" x14ac:dyDescent="0.25">
      <c r="A41" s="168" t="s">
        <v>200</v>
      </c>
      <c r="B41" s="168" t="s">
        <v>530</v>
      </c>
      <c r="C41" s="170" t="s">
        <v>535</v>
      </c>
      <c r="D41" s="170" t="s">
        <v>535</v>
      </c>
      <c r="E41" s="171" t="s">
        <v>535</v>
      </c>
      <c r="F41" s="171" t="s">
        <v>535</v>
      </c>
      <c r="G41" s="171" t="s">
        <v>535</v>
      </c>
      <c r="H41" s="171" t="s">
        <v>535</v>
      </c>
      <c r="I41" s="171" t="s">
        <v>583</v>
      </c>
      <c r="J41" s="171" t="s">
        <v>583</v>
      </c>
      <c r="K41" s="171" t="s">
        <v>535</v>
      </c>
      <c r="L41" s="171" t="s">
        <v>535</v>
      </c>
    </row>
    <row r="42" spans="1:12" ht="51" customHeight="1" x14ac:dyDescent="0.25">
      <c r="A42" s="168" t="s">
        <v>62</v>
      </c>
      <c r="B42" s="169" t="s">
        <v>451</v>
      </c>
      <c r="C42" s="174">
        <v>46054</v>
      </c>
      <c r="D42" s="174">
        <v>46133</v>
      </c>
      <c r="E42" s="167" t="s">
        <v>535</v>
      </c>
      <c r="F42" s="167" t="s">
        <v>535</v>
      </c>
      <c r="G42" s="167" t="s">
        <v>535</v>
      </c>
      <c r="H42" s="167" t="s">
        <v>535</v>
      </c>
      <c r="I42" s="167" t="s">
        <v>583</v>
      </c>
      <c r="J42" s="167" t="s">
        <v>583</v>
      </c>
      <c r="K42" s="167" t="s">
        <v>535</v>
      </c>
      <c r="L42" s="167" t="s">
        <v>535</v>
      </c>
    </row>
    <row r="43" spans="1:12" ht="57" customHeight="1" x14ac:dyDescent="0.25">
      <c r="A43" s="168" t="s">
        <v>199</v>
      </c>
      <c r="B43" s="169" t="s">
        <v>197</v>
      </c>
      <c r="C43" s="173" t="s">
        <v>616</v>
      </c>
      <c r="D43" s="173" t="s">
        <v>616</v>
      </c>
      <c r="E43" s="167" t="s">
        <v>535</v>
      </c>
      <c r="F43" s="167" t="s">
        <v>535</v>
      </c>
      <c r="G43" s="167" t="s">
        <v>535</v>
      </c>
      <c r="H43" s="167" t="s">
        <v>535</v>
      </c>
      <c r="I43" s="167" t="s">
        <v>583</v>
      </c>
      <c r="J43" s="167" t="s">
        <v>583</v>
      </c>
      <c r="K43" s="167" t="s">
        <v>535</v>
      </c>
      <c r="L43" s="167" t="s">
        <v>535</v>
      </c>
    </row>
    <row r="44" spans="1:12" ht="15.95" customHeight="1" x14ac:dyDescent="0.25">
      <c r="A44" s="168" t="s">
        <v>198</v>
      </c>
      <c r="B44" s="169" t="s">
        <v>195</v>
      </c>
      <c r="C44" s="174">
        <f>D42</f>
        <v>46133</v>
      </c>
      <c r="D44" s="174">
        <v>46316</v>
      </c>
      <c r="E44" s="167" t="s">
        <v>535</v>
      </c>
      <c r="F44" s="167" t="s">
        <v>535</v>
      </c>
      <c r="G44" s="167" t="s">
        <v>535</v>
      </c>
      <c r="H44" s="167" t="s">
        <v>535</v>
      </c>
      <c r="I44" s="167" t="s">
        <v>583</v>
      </c>
      <c r="J44" s="167" t="s">
        <v>583</v>
      </c>
      <c r="K44" s="167" t="s">
        <v>535</v>
      </c>
      <c r="L44" s="167" t="s">
        <v>535</v>
      </c>
    </row>
    <row r="45" spans="1:12" ht="68.099999999999994" customHeight="1" x14ac:dyDescent="0.25">
      <c r="A45" s="168" t="s">
        <v>196</v>
      </c>
      <c r="B45" s="169" t="s">
        <v>456</v>
      </c>
      <c r="C45" s="173" t="s">
        <v>613</v>
      </c>
      <c r="D45" s="173" t="s">
        <v>613</v>
      </c>
      <c r="E45" s="167" t="s">
        <v>535</v>
      </c>
      <c r="F45" s="167" t="s">
        <v>535</v>
      </c>
      <c r="G45" s="167" t="s">
        <v>535</v>
      </c>
      <c r="H45" s="167" t="s">
        <v>535</v>
      </c>
      <c r="I45" s="167" t="s">
        <v>583</v>
      </c>
      <c r="J45" s="167" t="s">
        <v>583</v>
      </c>
      <c r="K45" s="167" t="s">
        <v>535</v>
      </c>
      <c r="L45" s="167" t="s">
        <v>535</v>
      </c>
    </row>
    <row r="46" spans="1:12" ht="155.1" customHeight="1" x14ac:dyDescent="0.25">
      <c r="A46" s="168" t="s">
        <v>194</v>
      </c>
      <c r="B46" s="169" t="s">
        <v>454</v>
      </c>
      <c r="C46" s="173" t="s">
        <v>613</v>
      </c>
      <c r="D46" s="173" t="s">
        <v>613</v>
      </c>
      <c r="E46" s="167" t="s">
        <v>535</v>
      </c>
      <c r="F46" s="167" t="s">
        <v>535</v>
      </c>
      <c r="G46" s="167" t="s">
        <v>535</v>
      </c>
      <c r="H46" s="167" t="s">
        <v>535</v>
      </c>
      <c r="I46" s="167" t="s">
        <v>583</v>
      </c>
      <c r="J46" s="167" t="s">
        <v>583</v>
      </c>
      <c r="K46" s="167" t="s">
        <v>535</v>
      </c>
      <c r="L46" s="167" t="s">
        <v>535</v>
      </c>
    </row>
    <row r="47" spans="1:12" ht="15.95" customHeight="1" x14ac:dyDescent="0.25">
      <c r="A47" s="168" t="s">
        <v>192</v>
      </c>
      <c r="B47" s="169" t="s">
        <v>193</v>
      </c>
      <c r="C47" s="174">
        <v>46317</v>
      </c>
      <c r="D47" s="174">
        <v>46356</v>
      </c>
      <c r="E47" s="167" t="s">
        <v>535</v>
      </c>
      <c r="F47" s="167" t="s">
        <v>535</v>
      </c>
      <c r="G47" s="167" t="s">
        <v>535</v>
      </c>
      <c r="H47" s="167" t="s">
        <v>535</v>
      </c>
      <c r="I47" s="167" t="s">
        <v>583</v>
      </c>
      <c r="J47" s="167" t="s">
        <v>583</v>
      </c>
      <c r="K47" s="167" t="s">
        <v>535</v>
      </c>
      <c r="L47" s="167" t="s">
        <v>535</v>
      </c>
    </row>
    <row r="48" spans="1:12" s="172" customFormat="1" ht="15.95" customHeight="1" x14ac:dyDescent="0.25">
      <c r="A48" s="168" t="s">
        <v>617</v>
      </c>
      <c r="B48" s="168" t="s">
        <v>191</v>
      </c>
      <c r="C48" s="170" t="s">
        <v>535</v>
      </c>
      <c r="D48" s="170" t="s">
        <v>535</v>
      </c>
      <c r="E48" s="171" t="s">
        <v>535</v>
      </c>
      <c r="F48" s="171" t="s">
        <v>535</v>
      </c>
      <c r="G48" s="171" t="s">
        <v>535</v>
      </c>
      <c r="H48" s="171" t="s">
        <v>535</v>
      </c>
      <c r="I48" s="171" t="s">
        <v>583</v>
      </c>
      <c r="J48" s="171" t="s">
        <v>583</v>
      </c>
      <c r="K48" s="171" t="s">
        <v>535</v>
      </c>
      <c r="L48" s="171" t="s">
        <v>535</v>
      </c>
    </row>
    <row r="49" spans="1:12" ht="33" customHeight="1" x14ac:dyDescent="0.25">
      <c r="A49" s="168" t="s">
        <v>61</v>
      </c>
      <c r="B49" s="169" t="s">
        <v>618</v>
      </c>
      <c r="C49" s="174">
        <v>46371</v>
      </c>
      <c r="D49" s="174">
        <v>46376</v>
      </c>
      <c r="E49" s="167" t="s">
        <v>535</v>
      </c>
      <c r="F49" s="167" t="s">
        <v>535</v>
      </c>
      <c r="G49" s="167" t="s">
        <v>535</v>
      </c>
      <c r="H49" s="167" t="s">
        <v>535</v>
      </c>
      <c r="I49" s="167" t="s">
        <v>583</v>
      </c>
      <c r="J49" s="167" t="s">
        <v>583</v>
      </c>
      <c r="K49" s="167" t="s">
        <v>535</v>
      </c>
      <c r="L49" s="167" t="s">
        <v>535</v>
      </c>
    </row>
    <row r="50" spans="1:12" ht="86.1" customHeight="1" x14ac:dyDescent="0.25">
      <c r="A50" s="168" t="s">
        <v>190</v>
      </c>
      <c r="B50" s="169" t="s">
        <v>455</v>
      </c>
      <c r="C50" s="174">
        <v>46383</v>
      </c>
      <c r="D50" s="174">
        <v>46383</v>
      </c>
      <c r="E50" s="167" t="s">
        <v>535</v>
      </c>
      <c r="F50" s="167" t="s">
        <v>535</v>
      </c>
      <c r="G50" s="167" t="s">
        <v>535</v>
      </c>
      <c r="H50" s="167" t="s">
        <v>535</v>
      </c>
      <c r="I50" s="167" t="s">
        <v>583</v>
      </c>
      <c r="J50" s="167" t="s">
        <v>583</v>
      </c>
      <c r="K50" s="167" t="s">
        <v>535</v>
      </c>
      <c r="L50" s="167" t="s">
        <v>535</v>
      </c>
    </row>
    <row r="51" spans="1:12" ht="51" customHeight="1" x14ac:dyDescent="0.25">
      <c r="A51" s="168" t="s">
        <v>189</v>
      </c>
      <c r="B51" s="169" t="s">
        <v>457</v>
      </c>
      <c r="C51" s="173" t="s">
        <v>613</v>
      </c>
      <c r="D51" s="173" t="s">
        <v>613</v>
      </c>
      <c r="E51" s="167" t="s">
        <v>535</v>
      </c>
      <c r="F51" s="167" t="s">
        <v>535</v>
      </c>
      <c r="G51" s="167" t="s">
        <v>535</v>
      </c>
      <c r="H51" s="167" t="s">
        <v>535</v>
      </c>
      <c r="I51" s="167" t="s">
        <v>583</v>
      </c>
      <c r="J51" s="167" t="s">
        <v>583</v>
      </c>
      <c r="K51" s="167" t="s">
        <v>535</v>
      </c>
      <c r="L51" s="167" t="s">
        <v>535</v>
      </c>
    </row>
    <row r="52" spans="1:12" ht="51" customHeight="1" x14ac:dyDescent="0.25">
      <c r="A52" s="168" t="s">
        <v>187</v>
      </c>
      <c r="B52" s="169" t="s">
        <v>188</v>
      </c>
      <c r="C52" s="173" t="s">
        <v>613</v>
      </c>
      <c r="D52" s="173" t="s">
        <v>613</v>
      </c>
      <c r="E52" s="167" t="s">
        <v>535</v>
      </c>
      <c r="F52" s="167" t="s">
        <v>535</v>
      </c>
      <c r="G52" s="167" t="s">
        <v>535</v>
      </c>
      <c r="H52" s="167" t="s">
        <v>535</v>
      </c>
      <c r="I52" s="167" t="s">
        <v>583</v>
      </c>
      <c r="J52" s="167" t="s">
        <v>583</v>
      </c>
      <c r="K52" s="167" t="s">
        <v>535</v>
      </c>
      <c r="L52" s="167" t="s">
        <v>535</v>
      </c>
    </row>
    <row r="53" spans="1:12" ht="33" customHeight="1" x14ac:dyDescent="0.25">
      <c r="A53" s="168" t="s">
        <v>186</v>
      </c>
      <c r="B53" s="169" t="s">
        <v>458</v>
      </c>
      <c r="C53" s="174">
        <v>46387</v>
      </c>
      <c r="D53" s="174">
        <v>46387</v>
      </c>
      <c r="E53" s="167" t="s">
        <v>535</v>
      </c>
      <c r="F53" s="167" t="s">
        <v>535</v>
      </c>
      <c r="G53" s="167" t="s">
        <v>535</v>
      </c>
      <c r="H53" s="167" t="s">
        <v>535</v>
      </c>
      <c r="I53" s="167" t="s">
        <v>583</v>
      </c>
      <c r="J53" s="167" t="s">
        <v>583</v>
      </c>
      <c r="K53" s="167" t="s">
        <v>535</v>
      </c>
      <c r="L53" s="167" t="s">
        <v>535</v>
      </c>
    </row>
    <row r="54" spans="1:12" ht="33" customHeight="1" x14ac:dyDescent="0.25">
      <c r="A54" s="168" t="s">
        <v>459</v>
      </c>
      <c r="B54" s="169" t="s">
        <v>619</v>
      </c>
      <c r="C54" s="173" t="s">
        <v>613</v>
      </c>
      <c r="D54" s="173" t="s">
        <v>613</v>
      </c>
      <c r="E54" s="167" t="s">
        <v>535</v>
      </c>
      <c r="F54" s="167" t="s">
        <v>535</v>
      </c>
      <c r="G54" s="167" t="s">
        <v>535</v>
      </c>
      <c r="H54" s="167" t="s">
        <v>535</v>
      </c>
      <c r="I54" s="167" t="s">
        <v>583</v>
      </c>
      <c r="J54" s="167" t="s">
        <v>583</v>
      </c>
      <c r="K54" s="167" t="s">
        <v>535</v>
      </c>
      <c r="L54" s="167" t="s">
        <v>535</v>
      </c>
    </row>
    <row r="55" spans="1:12" ht="11.1" customHeight="1" x14ac:dyDescent="0.2"/>
  </sheetData>
  <customSheetViews>
    <customSheetView guid="{222FB211-2350-420C-BFE4-9DA8C9194F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1"/>
    </customSheetView>
    <customSheetView guid="{82706164-65D5-46C6-A482-3CEC2F6F0B86}"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2"/>
    </customSheetView>
    <customSheetView guid="{DE20B92D-B76C-4570-8CA1-DE4EE8DD08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3"/>
    </customSheetView>
    <customSheetView guid="{B2156467-DABD-4AFC-BC18-E275263FEE8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56" orientation="portrait" r:id="rId4"/>
    </customSheetView>
  </customSheetViews>
  <mergeCells count="18">
    <mergeCell ref="A5:L5"/>
    <mergeCell ref="A7:L7"/>
    <mergeCell ref="A9:L9"/>
    <mergeCell ref="A10:L10"/>
    <mergeCell ref="K21:K23"/>
    <mergeCell ref="L21:L23"/>
    <mergeCell ref="G22:H22"/>
    <mergeCell ref="A12:L12"/>
    <mergeCell ref="A13:L13"/>
    <mergeCell ref="A15:L15"/>
    <mergeCell ref="A16:L16"/>
    <mergeCell ref="A19:L19"/>
    <mergeCell ref="A21:A23"/>
    <mergeCell ref="B21:B23"/>
    <mergeCell ref="I21:I23"/>
    <mergeCell ref="J21:J23"/>
    <mergeCell ref="C22:D22"/>
    <mergeCell ref="C21:H21"/>
  </mergeCells>
  <pageMargins left="0.70866141732283472" right="0.70866141732283472" top="0.74803149606299213" bottom="0.74803149606299213" header="0.31496062992125984" footer="0.31496062992125984"/>
  <pageSetup paperSize="8" scale="49"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2025-09-02T11:50:49Z</cp:lastPrinted>
  <dcterms:created xsi:type="dcterms:W3CDTF">2015-08-16T15:31:05Z</dcterms:created>
  <dcterms:modified xsi:type="dcterms:W3CDTF">2025-11-10T15:27:58Z</dcterms:modified>
</cp:coreProperties>
</file>